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0" windowWidth="17235" windowHeight="2475"/>
  </bookViews>
  <sheets>
    <sheet name="2018-2020" sheetId="1" r:id="rId1"/>
    <sheet name="2018-2020(без мест)" sheetId="2" r:id="rId2"/>
    <sheet name="Лист3" sheetId="3" r:id="rId3"/>
  </sheets>
  <definedNames>
    <definedName name="_xlnm.Print_Titles" localSheetId="0">'2018-2020'!$24:$26</definedName>
    <definedName name="_xlnm.Print_Area" localSheetId="0">'2018-2020'!$A$14:$S$72</definedName>
    <definedName name="_xlnm.Print_Area" localSheetId="1">'2018-2020(без мест)'!$A$1:$R$60</definedName>
  </definedNames>
  <calcPr calcId="125725"/>
</workbook>
</file>

<file path=xl/calcChain.xml><?xml version="1.0" encoding="utf-8"?>
<calcChain xmlns="http://schemas.openxmlformats.org/spreadsheetml/2006/main">
  <c r="U30" i="1"/>
  <c r="U29"/>
  <c r="U28"/>
  <c r="N54"/>
  <c r="Q54" s="1"/>
  <c r="U54" l="1"/>
  <c r="S54"/>
  <c r="S70"/>
  <c r="J71"/>
  <c r="N71" s="1"/>
  <c r="I71"/>
  <c r="J70"/>
  <c r="N70" s="1"/>
  <c r="U70" s="1"/>
  <c r="I70"/>
  <c r="Q71" l="1"/>
  <c r="S71" s="1"/>
  <c r="U71"/>
  <c r="Q29"/>
  <c r="S29" s="1"/>
  <c r="Q30"/>
  <c r="S30" s="1"/>
  <c r="Q28"/>
  <c r="S28" s="1"/>
  <c r="E72"/>
  <c r="F72"/>
  <c r="G72"/>
  <c r="H72"/>
  <c r="K72"/>
  <c r="L72"/>
  <c r="M72"/>
  <c r="I41" l="1"/>
  <c r="I40"/>
  <c r="I39"/>
  <c r="I31"/>
  <c r="I48" l="1"/>
  <c r="I47"/>
  <c r="J49" l="1"/>
  <c r="N49" s="1"/>
  <c r="I49"/>
  <c r="J50"/>
  <c r="N50" s="1"/>
  <c r="I50"/>
  <c r="J68"/>
  <c r="N68" s="1"/>
  <c r="I68"/>
  <c r="Q68" l="1"/>
  <c r="S68" s="1"/>
  <c r="U68"/>
  <c r="Q49"/>
  <c r="S49" s="1"/>
  <c r="U49"/>
  <c r="Q50"/>
  <c r="S50" s="1"/>
  <c r="U50"/>
  <c r="N63"/>
  <c r="U63" s="1"/>
  <c r="N64"/>
  <c r="I64"/>
  <c r="I63"/>
  <c r="Q64" l="1"/>
  <c r="S64" s="1"/>
  <c r="U64"/>
  <c r="Q63"/>
  <c r="S63" s="1"/>
  <c r="J66"/>
  <c r="N66" s="1"/>
  <c r="I66"/>
  <c r="Q66" l="1"/>
  <c r="S66" s="1"/>
  <c r="U66"/>
  <c r="I60"/>
  <c r="J60"/>
  <c r="N60" s="1"/>
  <c r="U60" s="1"/>
  <c r="I29"/>
  <c r="I30"/>
  <c r="I34"/>
  <c r="J34"/>
  <c r="N34" s="1"/>
  <c r="I38"/>
  <c r="J38"/>
  <c r="N38" s="1"/>
  <c r="U38" s="1"/>
  <c r="N40"/>
  <c r="U40" s="1"/>
  <c r="I42"/>
  <c r="J42"/>
  <c r="N42" s="1"/>
  <c r="U42" s="1"/>
  <c r="I43"/>
  <c r="J43"/>
  <c r="N43" s="1"/>
  <c r="U43" s="1"/>
  <c r="I46"/>
  <c r="J46"/>
  <c r="N46" s="1"/>
  <c r="U46" s="1"/>
  <c r="I52"/>
  <c r="J52"/>
  <c r="N52" s="1"/>
  <c r="U52" s="1"/>
  <c r="I53"/>
  <c r="J53"/>
  <c r="N53" s="1"/>
  <c r="U53" s="1"/>
  <c r="I56"/>
  <c r="J56"/>
  <c r="N56" s="1"/>
  <c r="U56" s="1"/>
  <c r="I57"/>
  <c r="J57"/>
  <c r="N57" s="1"/>
  <c r="U57" s="1"/>
  <c r="I58"/>
  <c r="J58"/>
  <c r="N58" s="1"/>
  <c r="U58" s="1"/>
  <c r="I37"/>
  <c r="J37"/>
  <c r="N37" s="1"/>
  <c r="U37" s="1"/>
  <c r="I69"/>
  <c r="J69"/>
  <c r="N69" s="1"/>
  <c r="U69" s="1"/>
  <c r="I62"/>
  <c r="J62"/>
  <c r="N62" s="1"/>
  <c r="U62" s="1"/>
  <c r="I55"/>
  <c r="J55"/>
  <c r="N55" s="1"/>
  <c r="U55" s="1"/>
  <c r="N39"/>
  <c r="U39" s="1"/>
  <c r="I44"/>
  <c r="J44"/>
  <c r="N44" s="1"/>
  <c r="U44" s="1"/>
  <c r="I45"/>
  <c r="J45"/>
  <c r="N45" s="1"/>
  <c r="U45" s="1"/>
  <c r="N47"/>
  <c r="U47" s="1"/>
  <c r="I35"/>
  <c r="J35"/>
  <c r="N35" s="1"/>
  <c r="U35" s="1"/>
  <c r="I51"/>
  <c r="J51"/>
  <c r="N51" s="1"/>
  <c r="U51" s="1"/>
  <c r="I59"/>
  <c r="J59"/>
  <c r="N59" s="1"/>
  <c r="U59" s="1"/>
  <c r="I33"/>
  <c r="J33"/>
  <c r="N33" s="1"/>
  <c r="U33" s="1"/>
  <c r="I61"/>
  <c r="J61"/>
  <c r="N61" s="1"/>
  <c r="U61" s="1"/>
  <c r="N31"/>
  <c r="U31" s="1"/>
  <c r="I32"/>
  <c r="J32"/>
  <c r="I36"/>
  <c r="J36"/>
  <c r="N36" s="1"/>
  <c r="U36" s="1"/>
  <c r="I65"/>
  <c r="J65"/>
  <c r="N65" s="1"/>
  <c r="U65" s="1"/>
  <c r="N48"/>
  <c r="U48" s="1"/>
  <c r="J67"/>
  <c r="N67" s="1"/>
  <c r="U67" s="1"/>
  <c r="N41"/>
  <c r="U41" s="1"/>
  <c r="J57" i="2"/>
  <c r="N57" s="1"/>
  <c r="R57" s="1"/>
  <c r="Q57" s="1"/>
  <c r="J56"/>
  <c r="N56" s="1"/>
  <c r="R56" s="1"/>
  <c r="Q56" s="1"/>
  <c r="Q34" i="1" l="1"/>
  <c r="S34" s="1"/>
  <c r="U34"/>
  <c r="Q48"/>
  <c r="S48" s="1"/>
  <c r="Q61"/>
  <c r="S61" s="1"/>
  <c r="Q35"/>
  <c r="S35" s="1"/>
  <c r="Q55"/>
  <c r="S55" s="1"/>
  <c r="Q58"/>
  <c r="S58" s="1"/>
  <c r="Q36"/>
  <c r="S36" s="1"/>
  <c r="Q45"/>
  <c r="S45" s="1"/>
  <c r="Q42"/>
  <c r="S42" s="1"/>
  <c r="Q41"/>
  <c r="S41" s="1"/>
  <c r="Q65"/>
  <c r="S65" s="1"/>
  <c r="N32"/>
  <c r="J72"/>
  <c r="Q44"/>
  <c r="S44" s="1"/>
  <c r="Q43"/>
  <c r="S43" s="1"/>
  <c r="Q40"/>
  <c r="S40" s="1"/>
  <c r="Q60"/>
  <c r="S60" s="1"/>
  <c r="I72"/>
  <c r="Q59"/>
  <c r="S59" s="1"/>
  <c r="Q69"/>
  <c r="S69" s="1"/>
  <c r="Q56"/>
  <c r="S56" s="1"/>
  <c r="Q52"/>
  <c r="S52" s="1"/>
  <c r="Q67"/>
  <c r="S67" s="1"/>
  <c r="N72"/>
  <c r="Q31"/>
  <c r="S31" s="1"/>
  <c r="Q39"/>
  <c r="S39" s="1"/>
  <c r="Q46"/>
  <c r="S46" s="1"/>
  <c r="Q33"/>
  <c r="S33" s="1"/>
  <c r="Q51"/>
  <c r="S51" s="1"/>
  <c r="Q47"/>
  <c r="S47" s="1"/>
  <c r="Q62"/>
  <c r="S62" s="1"/>
  <c r="Q37"/>
  <c r="S37" s="1"/>
  <c r="Q57"/>
  <c r="S57" s="1"/>
  <c r="Q53"/>
  <c r="S53" s="1"/>
  <c r="Q38"/>
  <c r="S38" s="1"/>
  <c r="R15" i="2"/>
  <c r="Q15" s="1"/>
  <c r="Q32" i="1" l="1"/>
  <c r="S32" s="1"/>
  <c r="U32"/>
  <c r="P60" i="2"/>
  <c r="O60"/>
  <c r="L60"/>
  <c r="K60"/>
  <c r="G60"/>
  <c r="F60"/>
  <c r="E60"/>
  <c r="J31"/>
  <c r="N31" s="1"/>
  <c r="R31" s="1"/>
  <c r="J38"/>
  <c r="N38" s="1"/>
  <c r="R38" s="1"/>
  <c r="Q38" s="1"/>
  <c r="J54"/>
  <c r="N54" s="1"/>
  <c r="I54"/>
  <c r="J25"/>
  <c r="N25" s="1"/>
  <c r="R25" s="1"/>
  <c r="Q25" s="1"/>
  <c r="I25"/>
  <c r="J19"/>
  <c r="N19" s="1"/>
  <c r="R19" s="1"/>
  <c r="Q19" s="1"/>
  <c r="I19"/>
  <c r="J18"/>
  <c r="N18" s="1"/>
  <c r="I18"/>
  <c r="J52"/>
  <c r="N52" s="1"/>
  <c r="I52"/>
  <c r="J21"/>
  <c r="N21" s="1"/>
  <c r="I21"/>
  <c r="J20"/>
  <c r="N20" s="1"/>
  <c r="I20"/>
  <c r="J50"/>
  <c r="N50" s="1"/>
  <c r="I50"/>
  <c r="J45"/>
  <c r="N45" s="1"/>
  <c r="I45"/>
  <c r="J59"/>
  <c r="N59" s="1"/>
  <c r="I59"/>
  <c r="J41"/>
  <c r="N41" s="1"/>
  <c r="I41"/>
  <c r="J24"/>
  <c r="N24" s="1"/>
  <c r="I24"/>
  <c r="J37"/>
  <c r="N37" s="1"/>
  <c r="I37"/>
  <c r="J35"/>
  <c r="N35" s="1"/>
  <c r="I35"/>
  <c r="J34"/>
  <c r="N34" s="1"/>
  <c r="I34"/>
  <c r="J29"/>
  <c r="N29" s="1"/>
  <c r="I29"/>
  <c r="J46"/>
  <c r="N46" s="1"/>
  <c r="I46"/>
  <c r="J53"/>
  <c r="N53" s="1"/>
  <c r="I53"/>
  <c r="J55"/>
  <c r="N55" s="1"/>
  <c r="I55"/>
  <c r="J58"/>
  <c r="N58" s="1"/>
  <c r="I58"/>
  <c r="J44"/>
  <c r="N44" s="1"/>
  <c r="R44" s="1"/>
  <c r="Q44" s="1"/>
  <c r="J26"/>
  <c r="N26" s="1"/>
  <c r="I26"/>
  <c r="J49"/>
  <c r="N49" s="1"/>
  <c r="I49"/>
  <c r="J48"/>
  <c r="N48" s="1"/>
  <c r="I48"/>
  <c r="J47"/>
  <c r="N47" s="1"/>
  <c r="I47"/>
  <c r="J43"/>
  <c r="N43" s="1"/>
  <c r="I43"/>
  <c r="J42"/>
  <c r="N42" s="1"/>
  <c r="R42" s="1"/>
  <c r="Q42" s="1"/>
  <c r="I42"/>
  <c r="J39"/>
  <c r="N39" s="1"/>
  <c r="I39"/>
  <c r="J40"/>
  <c r="I40"/>
  <c r="J36"/>
  <c r="N36" s="1"/>
  <c r="I36"/>
  <c r="J33"/>
  <c r="N33" s="1"/>
  <c r="I33"/>
  <c r="J32"/>
  <c r="N32" s="1"/>
  <c r="I32"/>
  <c r="J30"/>
  <c r="N30" s="1"/>
  <c r="R30" s="1"/>
  <c r="Q30" s="1"/>
  <c r="I30"/>
  <c r="J27"/>
  <c r="N27" s="1"/>
  <c r="R27" s="1"/>
  <c r="Q27" s="1"/>
  <c r="I27"/>
  <c r="J22"/>
  <c r="N22" s="1"/>
  <c r="R22" s="1"/>
  <c r="Q22" s="1"/>
  <c r="I22"/>
  <c r="J28"/>
  <c r="N28" s="1"/>
  <c r="I28"/>
  <c r="J23"/>
  <c r="N23" s="1"/>
  <c r="I23"/>
  <c r="J17"/>
  <c r="N17" s="1"/>
  <c r="I17"/>
  <c r="J16"/>
  <c r="N16" s="1"/>
  <c r="I16"/>
  <c r="J51"/>
  <c r="N51" s="1"/>
  <c r="R51" s="1"/>
  <c r="I51"/>
  <c r="Q72" i="1" l="1"/>
  <c r="Q31" i="2"/>
  <c r="R49"/>
  <c r="Q49" s="1"/>
  <c r="R16"/>
  <c r="Q16" s="1"/>
  <c r="R23"/>
  <c r="Q23" s="1"/>
  <c r="R40"/>
  <c r="R47"/>
  <c r="Q47" s="1"/>
  <c r="R29"/>
  <c r="Q29" s="1"/>
  <c r="R35"/>
  <c r="Q35" s="1"/>
  <c r="R54"/>
  <c r="Q54" s="1"/>
  <c r="R32"/>
  <c r="Q32" s="1"/>
  <c r="R26"/>
  <c r="Q26" s="1"/>
  <c r="R58"/>
  <c r="Q58" s="1"/>
  <c r="R53"/>
  <c r="Q53" s="1"/>
  <c r="R37"/>
  <c r="Q37" s="1"/>
  <c r="R41"/>
  <c r="Q41" s="1"/>
  <c r="R45"/>
  <c r="Q45" s="1"/>
  <c r="R20"/>
  <c r="Q20" s="1"/>
  <c r="R52"/>
  <c r="Q52" s="1"/>
  <c r="R17"/>
  <c r="Q17" s="1"/>
  <c r="R28"/>
  <c r="Q28" s="1"/>
  <c r="R36"/>
  <c r="Q36" s="1"/>
  <c r="R39"/>
  <c r="Q39" s="1"/>
  <c r="R43"/>
  <c r="Q43" s="1"/>
  <c r="R48"/>
  <c r="Q48" s="1"/>
  <c r="R46"/>
  <c r="Q46" s="1"/>
  <c r="R34"/>
  <c r="Q34" s="1"/>
  <c r="R33"/>
  <c r="Q33" s="1"/>
  <c r="R55"/>
  <c r="Q55" s="1"/>
  <c r="R24"/>
  <c r="Q24" s="1"/>
  <c r="R59"/>
  <c r="Q59" s="1"/>
  <c r="R50"/>
  <c r="Q50" s="1"/>
  <c r="R21"/>
  <c r="Q21" s="1"/>
  <c r="R18"/>
  <c r="Q18" s="1"/>
  <c r="I60"/>
  <c r="Q51"/>
  <c r="N60"/>
  <c r="J60"/>
  <c r="Q40" l="1"/>
  <c r="Q60" s="1"/>
  <c r="R60"/>
  <c r="O72" i="1"/>
  <c r="P72"/>
  <c r="R72"/>
  <c r="S72" s="1"/>
</calcChain>
</file>

<file path=xl/sharedStrings.xml><?xml version="1.0" encoding="utf-8"?>
<sst xmlns="http://schemas.openxmlformats.org/spreadsheetml/2006/main" count="430" uniqueCount="106">
  <si>
    <t>№ п/п</t>
  </si>
  <si>
    <t>Наименование объекта</t>
  </si>
  <si>
    <t>Границы работ</t>
  </si>
  <si>
    <t>Площадь объекта, кв. м</t>
  </si>
  <si>
    <t>Площадь ремонта объекта, кв. м</t>
  </si>
  <si>
    <t xml:space="preserve">Планируется изготовление проектно-сметной документации </t>
  </si>
  <si>
    <t>Марка АБС, тип вяжущего</t>
  </si>
  <si>
    <t>Начальная</t>
  </si>
  <si>
    <t>Конечная</t>
  </si>
  <si>
    <t>Проезжая 
часть</t>
  </si>
  <si>
    <t>Тротуары</t>
  </si>
  <si>
    <t>Обочины</t>
  </si>
  <si>
    <t>Всего</t>
  </si>
  <si>
    <t>Общая площадь в границах ОДХ</t>
  </si>
  <si>
    <t>абп</t>
  </si>
  <si>
    <t>до конца проезда</t>
  </si>
  <si>
    <t>от начала проезда</t>
  </si>
  <si>
    <t>УТВЕРЖДАЮ:</t>
  </si>
  <si>
    <t xml:space="preserve">Глава администрации поселения Кленовское </t>
  </si>
  <si>
    <t>СОГЛАСОВАНО:</t>
  </si>
  <si>
    <t>Заместитель префекта Троицкого и Новомосковского</t>
  </si>
  <si>
    <t>административных округов</t>
  </si>
  <si>
    <t>_________________И.А. Малыгин</t>
  </si>
  <si>
    <t>Адресный перечень объектов дорожного хозяйства подлежащих ремонту в 2017 год по Троицкому административному округу поселение Кленовское в  городе Москве</t>
  </si>
  <si>
    <t>"____"_________________2016 г.</t>
  </si>
  <si>
    <t>"____"_________________2016  г.</t>
  </si>
  <si>
    <t>_________________А.М.Чигаев</t>
  </si>
  <si>
    <t>Общая стоимость работ, руб.</t>
  </si>
  <si>
    <t>Субсидия г. Москвы</t>
  </si>
  <si>
    <t>бюджет поселения</t>
  </si>
  <si>
    <t>Свитино, проезд 5</t>
  </si>
  <si>
    <t>Вяткино, проезд 4</t>
  </si>
  <si>
    <t>Вяткино, проезд 5</t>
  </si>
  <si>
    <t>Киселёво, проезд 6</t>
  </si>
  <si>
    <t>Кленово, проезд 40</t>
  </si>
  <si>
    <t>Лукошкино, проезд 17</t>
  </si>
  <si>
    <t>Лукошкино, проезд 19</t>
  </si>
  <si>
    <t>Лукошкино, проезд 3</t>
  </si>
  <si>
    <t>Подъезд к д. ст. Чернецкое д.1</t>
  </si>
  <si>
    <t>Починки, проезд 2</t>
  </si>
  <si>
    <t>Сальково, проезд 11</t>
  </si>
  <si>
    <t>Сальково, проезд 4</t>
  </si>
  <si>
    <t>Сальково, проезд 5</t>
  </si>
  <si>
    <t>Сальково, проезд 6</t>
  </si>
  <si>
    <t>Чегодаево, проезд 2</t>
  </si>
  <si>
    <t>Участок дороги в д. Чернецкое</t>
  </si>
  <si>
    <t>Старогромово, проезд 3</t>
  </si>
  <si>
    <t>Сальково, проезд 3</t>
  </si>
  <si>
    <t>Лукошкино, проезд 23</t>
  </si>
  <si>
    <t>Лукошкино, проезд 24</t>
  </si>
  <si>
    <t>Клёново, проезд 26</t>
  </si>
  <si>
    <t>Давыдово, проезд 10</t>
  </si>
  <si>
    <t>Давыдово, проезд 2</t>
  </si>
  <si>
    <t>д. Чернецкое - проезд 11</t>
  </si>
  <si>
    <t>д. Чернецкое - проезд 12</t>
  </si>
  <si>
    <t>Кленово, ул. Мичурина - проезд 3</t>
  </si>
  <si>
    <t>Кленово, проезд 39</t>
  </si>
  <si>
    <t>Клёново, проезд 16</t>
  </si>
  <si>
    <t>Клёново, проезд 28</t>
  </si>
  <si>
    <t>Товарищево, проезд 8</t>
  </si>
  <si>
    <t>Акулово, проезд 4</t>
  </si>
  <si>
    <t>362.50</t>
  </si>
  <si>
    <t>Кленово, проезд 41</t>
  </si>
  <si>
    <t>Коротыгино, проезд 2</t>
  </si>
  <si>
    <t>Подъездная дорога к кладбищу д. Жохово, к СНТ Дубрава и СНТ Кленово</t>
  </si>
  <si>
    <t>Сальково, проезд 12</t>
  </si>
  <si>
    <t>Лукошкино, проезд 7</t>
  </si>
  <si>
    <t>Подъездная дорога к СНТ Мечта д. Чернецкое</t>
  </si>
  <si>
    <t>Юрово, проезд 2</t>
  </si>
  <si>
    <t>Сальково, проезд 15</t>
  </si>
  <si>
    <t>Свитино, проезд 2</t>
  </si>
  <si>
    <t>Старогромово, проезд 2</t>
  </si>
  <si>
    <t>Маврино, проезд 7</t>
  </si>
  <si>
    <t>Лукошкино, проезд 16</t>
  </si>
  <si>
    <t>Парковочное пространство</t>
  </si>
  <si>
    <t xml:space="preserve">Итого  объектов по поселению </t>
  </si>
  <si>
    <t>УТВЕРЖДАЮ</t>
  </si>
  <si>
    <t>СОГЛАСОВАНО</t>
  </si>
  <si>
    <t>Глава администрации поселения</t>
  </si>
  <si>
    <t>Заместитель префекта Троицкого и Новомосковского административных округов</t>
  </si>
  <si>
    <t>_____________________А. М. Чигаев</t>
  </si>
  <si>
    <t>_____________М.В. Афалов</t>
  </si>
  <si>
    <t xml:space="preserve">в рамках реализации Государственной программы "Развитие транспортной системы" </t>
  </si>
  <si>
    <t>Адресный перечень объектов дорожного хозяйства подлежащих ремонту в 2019 году</t>
  </si>
  <si>
    <t>ПОСЕЛЕНИЕ КЛЕНОВСКОЕ</t>
  </si>
  <si>
    <t>Чегодаево, объездная дорога 2</t>
  </si>
  <si>
    <t>Чегодаево, подъездная дорога</t>
  </si>
  <si>
    <t>______________________М.В. Афалов</t>
  </si>
  <si>
    <t>Товарищево, проезд 5</t>
  </si>
  <si>
    <t>Товарищево, проезд 6</t>
  </si>
  <si>
    <t>Товарищево, проезд7</t>
  </si>
  <si>
    <t>д. Жохово проезд 1</t>
  </si>
  <si>
    <t>от места ремонта</t>
  </si>
  <si>
    <t>д. Никоново проезд 6</t>
  </si>
  <si>
    <t>подъезд к СНТ "Починки" вблизи д. Починки</t>
  </si>
  <si>
    <t>Подъезд к СНТ Ветеран д. Никоново</t>
  </si>
  <si>
    <t>Подъездная дорога к СНТ Клен, вблизи д. Вяткино</t>
  </si>
  <si>
    <t>Чириково, проезд 5</t>
  </si>
  <si>
    <t>Подъездная дорога к СНТ вблизи с. Сальково</t>
  </si>
  <si>
    <t>Маврино, проезд 1</t>
  </si>
  <si>
    <t>Зыбино, проезд 4</t>
  </si>
  <si>
    <t>Зыбино, проезд 5</t>
  </si>
  <si>
    <t>Подъезд к СНТ Берендей, д. Мешково</t>
  </si>
  <si>
    <t>на протяжении 987 м</t>
  </si>
  <si>
    <t>Подъезд к СНТ Лукошкино (ЗИО)</t>
  </si>
  <si>
    <t>Подъезд к СНТ Маврино</t>
  </si>
</sst>
</file>

<file path=xl/styles.xml><?xml version="1.0" encoding="utf-8"?>
<styleSheet xmlns="http://schemas.openxmlformats.org/spreadsheetml/2006/main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#,##0.0"/>
    <numFmt numFmtId="169" formatCode="#0.00\ ;\-#0.00"/>
    <numFmt numFmtId="170" formatCode="#0.000\ ;\-#0.000"/>
    <numFmt numFmtId="171" formatCode="0.00000_ ;\-0.00000\ 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4">
    <xf numFmtId="0" fontId="0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5" fillId="0" borderId="0"/>
    <xf numFmtId="166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7" fontId="8" fillId="0" borderId="0"/>
    <xf numFmtId="0" fontId="1" fillId="0" borderId="0"/>
    <xf numFmtId="0" fontId="3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3" applyNumberFormat="0" applyAlignment="0" applyProtection="0"/>
    <xf numFmtId="0" fontId="18" fillId="22" borderId="4" applyNumberFormat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3" applyNumberFormat="0" applyAlignment="0" applyProtection="0"/>
    <xf numFmtId="0" fontId="25" fillId="0" borderId="8" applyNumberFormat="0" applyFill="0" applyAlignment="0" applyProtection="0"/>
    <xf numFmtId="0" fontId="26" fillId="23" borderId="0" applyNumberFormat="0" applyBorder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27" fillId="21" borderId="10" applyNumberFormat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76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168" fontId="36" fillId="0" borderId="0" xfId="161" applyNumberFormat="1" applyFont="1" applyFill="1" applyAlignment="1">
      <alignment horizontal="left" vertical="center"/>
    </xf>
    <xf numFmtId="168" fontId="37" fillId="0" borderId="0" xfId="167" applyNumberFormat="1" applyFont="1" applyFill="1" applyAlignment="1">
      <alignment horizontal="left" vertical="center"/>
    </xf>
    <xf numFmtId="0" fontId="35" fillId="0" borderId="0" xfId="0" applyFont="1" applyAlignment="1"/>
    <xf numFmtId="168" fontId="37" fillId="0" borderId="0" xfId="12" applyNumberFormat="1" applyFont="1" applyFill="1" applyAlignment="1">
      <alignment vertical="center"/>
    </xf>
    <xf numFmtId="168" fontId="37" fillId="0" borderId="0" xfId="150" applyNumberFormat="1" applyFont="1" applyFill="1" applyAlignment="1">
      <alignment horizontal="left" vertical="center"/>
    </xf>
    <xf numFmtId="0" fontId="9" fillId="25" borderId="0" xfId="0" applyFont="1" applyFill="1" applyAlignment="1">
      <alignment horizontal="center" vertical="center" wrapText="1"/>
    </xf>
    <xf numFmtId="4" fontId="9" fillId="25" borderId="0" xfId="0" applyNumberFormat="1" applyFont="1" applyFill="1" applyAlignment="1">
      <alignment horizontal="center" vertical="center" wrapText="1"/>
    </xf>
    <xf numFmtId="1" fontId="9" fillId="25" borderId="0" xfId="0" applyNumberFormat="1" applyFont="1" applyFill="1" applyAlignment="1">
      <alignment horizontal="center" vertical="center" wrapText="1"/>
    </xf>
    <xf numFmtId="0" fontId="42" fillId="0" borderId="0" xfId="1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25" borderId="0" xfId="0" applyFill="1"/>
    <xf numFmtId="0" fontId="9" fillId="25" borderId="1" xfId="0" applyFont="1" applyFill="1" applyBorder="1" applyAlignment="1">
      <alignment horizontal="center" vertical="center" wrapText="1"/>
    </xf>
    <xf numFmtId="4" fontId="44" fillId="25" borderId="1" xfId="0" applyNumberFormat="1" applyFont="1" applyFill="1" applyBorder="1" applyAlignment="1">
      <alignment horizontal="center" vertical="center" wrapText="1"/>
    </xf>
    <xf numFmtId="4" fontId="9" fillId="25" borderId="16" xfId="0" applyNumberFormat="1" applyFont="1" applyFill="1" applyBorder="1" applyAlignment="1">
      <alignment horizontal="center" vertical="center" wrapText="1"/>
    </xf>
    <xf numFmtId="0" fontId="40" fillId="25" borderId="0" xfId="0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 wrapText="1"/>
    </xf>
    <xf numFmtId="168" fontId="38" fillId="25" borderId="0" xfId="6" applyNumberFormat="1" applyFont="1" applyFill="1" applyAlignment="1">
      <alignment horizontal="center" vertical="center"/>
    </xf>
    <xf numFmtId="0" fontId="39" fillId="25" borderId="0" xfId="0" applyNumberFormat="1" applyFont="1" applyFill="1" applyBorder="1" applyAlignment="1">
      <alignment horizontal="center" vertical="center" wrapText="1"/>
    </xf>
    <xf numFmtId="168" fontId="41" fillId="25" borderId="0" xfId="12" applyNumberFormat="1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40" fillId="25" borderId="0" xfId="0" applyFont="1" applyFill="1" applyAlignment="1">
      <alignment horizontal="center" vertical="center" wrapText="1"/>
    </xf>
    <xf numFmtId="168" fontId="38" fillId="25" borderId="0" xfId="161" applyNumberFormat="1" applyFont="1" applyFill="1" applyAlignment="1">
      <alignment horizontal="center" vertical="center"/>
    </xf>
    <xf numFmtId="0" fontId="43" fillId="25" borderId="0" xfId="0" applyFont="1" applyFill="1" applyAlignment="1">
      <alignment horizontal="center" vertical="center" wrapText="1"/>
    </xf>
    <xf numFmtId="168" fontId="41" fillId="25" borderId="0" xfId="167" applyNumberFormat="1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42" fillId="25" borderId="0" xfId="1" applyFont="1" applyFill="1" applyAlignment="1">
      <alignment horizontal="center" vertical="center" wrapText="1"/>
    </xf>
    <xf numFmtId="169" fontId="45" fillId="25" borderId="15" xfId="0" applyNumberFormat="1" applyFont="1" applyFill="1" applyBorder="1" applyAlignment="1" applyProtection="1">
      <alignment horizontal="center" vertical="center" wrapText="1"/>
    </xf>
    <xf numFmtId="168" fontId="46" fillId="25" borderId="19" xfId="0" applyNumberFormat="1" applyFont="1" applyFill="1" applyBorder="1" applyAlignment="1">
      <alignment horizontal="center" vertical="center"/>
    </xf>
    <xf numFmtId="0" fontId="42" fillId="25" borderId="0" xfId="1" applyFont="1" applyFill="1" applyAlignment="1">
      <alignment horizontal="center" vertical="center" wrapText="1"/>
    </xf>
    <xf numFmtId="4" fontId="47" fillId="25" borderId="0" xfId="0" applyNumberFormat="1" applyFont="1" applyFill="1" applyAlignment="1">
      <alignment horizontal="center" vertical="center" wrapText="1"/>
    </xf>
    <xf numFmtId="0" fontId="47" fillId="25" borderId="0" xfId="0" applyFont="1" applyFill="1" applyAlignment="1">
      <alignment horizontal="center" vertical="center" wrapText="1"/>
    </xf>
    <xf numFmtId="0" fontId="33" fillId="25" borderId="1" xfId="13" applyFont="1" applyFill="1" applyBorder="1" applyAlignment="1">
      <alignment horizontal="center" vertical="center" wrapText="1"/>
    </xf>
    <xf numFmtId="0" fontId="46" fillId="25" borderId="18" xfId="0" applyFont="1" applyFill="1" applyBorder="1" applyAlignment="1" applyProtection="1">
      <alignment horizontal="center" vertical="center" wrapText="1"/>
    </xf>
    <xf numFmtId="0" fontId="46" fillId="25" borderId="15" xfId="0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25" borderId="0" xfId="0" applyFont="1" applyFill="1" applyBorder="1" applyAlignment="1">
      <alignment horizontal="left" vertical="center"/>
    </xf>
    <xf numFmtId="4" fontId="49" fillId="25" borderId="0" xfId="0" applyNumberFormat="1" applyFont="1" applyFill="1" applyBorder="1" applyAlignment="1">
      <alignment horizontal="left" vertical="center"/>
    </xf>
    <xf numFmtId="4" fontId="48" fillId="0" borderId="0" xfId="0" applyNumberFormat="1" applyFont="1" applyAlignment="1">
      <alignment vertical="center" wrapText="1"/>
    </xf>
    <xf numFmtId="0" fontId="49" fillId="25" borderId="0" xfId="0" applyNumberFormat="1" applyFont="1" applyFill="1" applyBorder="1" applyAlignment="1">
      <alignment horizontal="left" vertical="center"/>
    </xf>
    <xf numFmtId="0" fontId="49" fillId="25" borderId="0" xfId="0" applyNumberFormat="1" applyFont="1" applyFill="1" applyBorder="1" applyAlignment="1">
      <alignment horizontal="left" vertical="center"/>
    </xf>
    <xf numFmtId="0" fontId="50" fillId="0" borderId="0" xfId="1" applyFont="1" applyFill="1" applyAlignment="1">
      <alignment vertical="center" wrapText="1"/>
    </xf>
    <xf numFmtId="0" fontId="50" fillId="25" borderId="0" xfId="0" applyFont="1" applyFill="1" applyAlignment="1">
      <alignment vertical="center"/>
    </xf>
    <xf numFmtId="0" fontId="48" fillId="0" borderId="0" xfId="1" applyFont="1" applyFill="1" applyAlignment="1">
      <alignment vertical="center" wrapText="1"/>
    </xf>
    <xf numFmtId="0" fontId="48" fillId="0" borderId="0" xfId="1" applyFont="1" applyFill="1" applyAlignment="1">
      <alignment horizontal="center" vertical="center" wrapText="1"/>
    </xf>
    <xf numFmtId="0" fontId="52" fillId="0" borderId="0" xfId="1" applyFont="1" applyFill="1" applyAlignment="1">
      <alignment horizontal="center" wrapText="1"/>
    </xf>
    <xf numFmtId="0" fontId="49" fillId="25" borderId="0" xfId="0" applyFont="1" applyFill="1" applyBorder="1" applyAlignment="1">
      <alignment vertical="center"/>
    </xf>
    <xf numFmtId="0" fontId="55" fillId="0" borderId="1" xfId="13" applyFont="1" applyFill="1" applyBorder="1" applyAlignment="1">
      <alignment horizontal="center" vertical="center" wrapText="1"/>
    </xf>
    <xf numFmtId="0" fontId="46" fillId="25" borderId="1" xfId="13" applyFont="1" applyFill="1" applyBorder="1" applyAlignment="1">
      <alignment horizontal="center" vertical="center" wrapText="1"/>
    </xf>
    <xf numFmtId="0" fontId="55" fillId="25" borderId="1" xfId="13" applyFont="1" applyFill="1" applyBorder="1" applyAlignment="1">
      <alignment horizontal="center" vertical="center" wrapText="1"/>
    </xf>
    <xf numFmtId="4" fontId="45" fillId="25" borderId="1" xfId="13" applyNumberFormat="1" applyFont="1" applyFill="1" applyBorder="1" applyAlignment="1">
      <alignment horizontal="center" vertical="center" wrapText="1"/>
    </xf>
    <xf numFmtId="4" fontId="55" fillId="25" borderId="1" xfId="13" applyNumberFormat="1" applyFont="1" applyFill="1" applyBorder="1" applyAlignment="1">
      <alignment horizontal="center" vertical="center" wrapText="1"/>
    </xf>
    <xf numFmtId="1" fontId="55" fillId="25" borderId="1" xfId="13" applyNumberFormat="1" applyFont="1" applyFill="1" applyBorder="1" applyAlignment="1">
      <alignment horizontal="center" vertical="center" wrapText="1"/>
    </xf>
    <xf numFmtId="4" fontId="56" fillId="25" borderId="1" xfId="0" applyNumberFormat="1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horizontal="center" wrapText="1"/>
    </xf>
    <xf numFmtId="0" fontId="46" fillId="25" borderId="24" xfId="0" applyFont="1" applyFill="1" applyBorder="1" applyAlignment="1" applyProtection="1">
      <alignment horizontal="center" vertical="center" wrapText="1"/>
    </xf>
    <xf numFmtId="0" fontId="46" fillId="25" borderId="1" xfId="0" applyFont="1" applyFill="1" applyBorder="1" applyAlignment="1">
      <alignment horizontal="center" vertical="center" wrapText="1"/>
    </xf>
    <xf numFmtId="169" fontId="45" fillId="25" borderId="1" xfId="0" applyNumberFormat="1" applyFont="1" applyFill="1" applyBorder="1" applyAlignment="1" applyProtection="1">
      <alignment horizontal="center" vertical="center" wrapText="1"/>
    </xf>
    <xf numFmtId="4" fontId="46" fillId="25" borderId="1" xfId="0" applyNumberFormat="1" applyFont="1" applyFill="1" applyBorder="1" applyAlignment="1">
      <alignment horizontal="center" vertical="center" wrapText="1"/>
    </xf>
    <xf numFmtId="168" fontId="46" fillId="25" borderId="1" xfId="0" applyNumberFormat="1" applyFont="1" applyFill="1" applyBorder="1" applyAlignment="1">
      <alignment horizontal="center" vertical="center"/>
    </xf>
    <xf numFmtId="1" fontId="46" fillId="25" borderId="1" xfId="0" applyNumberFormat="1" applyFont="1" applyFill="1" applyBorder="1" applyAlignment="1">
      <alignment horizontal="center" vertical="center" wrapText="1"/>
    </xf>
    <xf numFmtId="0" fontId="46" fillId="25" borderId="19" xfId="0" applyFont="1" applyFill="1" applyBorder="1" applyAlignment="1">
      <alignment horizontal="center" vertical="center" wrapText="1"/>
    </xf>
    <xf numFmtId="4" fontId="46" fillId="25" borderId="16" xfId="0" applyNumberFormat="1" applyFont="1" applyFill="1" applyBorder="1" applyAlignment="1">
      <alignment horizontal="center" vertical="center" wrapText="1"/>
    </xf>
    <xf numFmtId="0" fontId="46" fillId="25" borderId="12" xfId="0" applyFont="1" applyFill="1" applyBorder="1" applyAlignment="1">
      <alignment horizontal="center" wrapText="1"/>
    </xf>
    <xf numFmtId="0" fontId="46" fillId="25" borderId="2" xfId="0" applyFont="1" applyFill="1" applyBorder="1" applyAlignment="1">
      <alignment horizontal="center" vertical="center" wrapText="1"/>
    </xf>
    <xf numFmtId="1" fontId="46" fillId="25" borderId="2" xfId="0" applyNumberFormat="1" applyFont="1" applyFill="1" applyBorder="1" applyAlignment="1">
      <alignment horizontal="center" vertical="center" wrapText="1"/>
    </xf>
    <xf numFmtId="169" fontId="45" fillId="25" borderId="22" xfId="0" applyNumberFormat="1" applyFont="1" applyFill="1" applyBorder="1" applyAlignment="1" applyProtection="1">
      <alignment horizontal="center" vertical="center" wrapText="1"/>
    </xf>
    <xf numFmtId="169" fontId="45" fillId="25" borderId="23" xfId="0" applyNumberFormat="1" applyFont="1" applyFill="1" applyBorder="1" applyAlignment="1" applyProtection="1">
      <alignment horizontal="center" vertical="center" wrapText="1"/>
    </xf>
    <xf numFmtId="4" fontId="46" fillId="25" borderId="2" xfId="0" applyNumberFormat="1" applyFont="1" applyFill="1" applyBorder="1" applyAlignment="1">
      <alignment horizontal="center" vertical="center" wrapText="1"/>
    </xf>
    <xf numFmtId="169" fontId="45" fillId="25" borderId="21" xfId="0" applyNumberFormat="1" applyFont="1" applyFill="1" applyBorder="1" applyAlignment="1" applyProtection="1">
      <alignment horizontal="center" vertical="center" wrapText="1"/>
    </xf>
    <xf numFmtId="169" fontId="45" fillId="25" borderId="0" xfId="0" applyNumberFormat="1" applyFont="1" applyFill="1" applyBorder="1" applyAlignment="1" applyProtection="1">
      <alignment horizontal="center" vertical="center" wrapText="1"/>
    </xf>
    <xf numFmtId="0" fontId="46" fillId="25" borderId="21" xfId="0" applyFont="1" applyFill="1" applyBorder="1" applyAlignment="1" applyProtection="1">
      <alignment horizontal="center" vertical="center" wrapText="1"/>
    </xf>
    <xf numFmtId="168" fontId="46" fillId="25" borderId="2" xfId="0" applyNumberFormat="1" applyFont="1" applyFill="1" applyBorder="1" applyAlignment="1">
      <alignment horizontal="center" vertical="center"/>
    </xf>
    <xf numFmtId="0" fontId="46" fillId="25" borderId="1" xfId="0" applyFont="1" applyFill="1" applyBorder="1" applyAlignment="1" applyProtection="1">
      <alignment horizontal="center" vertical="center" wrapText="1"/>
    </xf>
    <xf numFmtId="170" fontId="45" fillId="25" borderId="1" xfId="0" applyNumberFormat="1" applyFont="1" applyFill="1" applyBorder="1" applyAlignment="1" applyProtection="1">
      <alignment horizontal="center" vertical="center" wrapText="1"/>
    </xf>
    <xf numFmtId="171" fontId="45" fillId="25" borderId="15" xfId="0" applyNumberFormat="1" applyFont="1" applyFill="1" applyBorder="1" applyAlignment="1" applyProtection="1">
      <alignment horizontal="center" vertical="center" wrapText="1"/>
    </xf>
    <xf numFmtId="4" fontId="45" fillId="25" borderId="15" xfId="13" applyNumberFormat="1" applyFont="1" applyFill="1" applyBorder="1" applyAlignment="1">
      <alignment horizontal="center" vertical="center" wrapText="1"/>
    </xf>
    <xf numFmtId="0" fontId="49" fillId="25" borderId="0" xfId="0" applyNumberFormat="1" applyFont="1" applyFill="1" applyBorder="1" applyAlignment="1">
      <alignment vertical="center"/>
    </xf>
    <xf numFmtId="4" fontId="43" fillId="25" borderId="0" xfId="0" applyNumberFormat="1" applyFont="1" applyFill="1" applyAlignment="1">
      <alignment horizontal="center" vertical="center" wrapText="1"/>
    </xf>
    <xf numFmtId="4" fontId="57" fillId="0" borderId="0" xfId="0" applyNumberFormat="1" applyFont="1"/>
    <xf numFmtId="0" fontId="55" fillId="25" borderId="24" xfId="0" applyFont="1" applyFill="1" applyBorder="1" applyAlignment="1" applyProtection="1">
      <alignment horizontal="center" vertical="center" wrapText="1"/>
    </xf>
    <xf numFmtId="0" fontId="9" fillId="25" borderId="2" xfId="0" applyFont="1" applyFill="1" applyBorder="1" applyAlignment="1">
      <alignment horizontal="center" vertical="center" wrapText="1"/>
    </xf>
    <xf numFmtId="169" fontId="58" fillId="0" borderId="15" xfId="0" applyNumberFormat="1" applyFont="1" applyBorder="1" applyAlignment="1" applyProtection="1">
      <alignment horizontal="center" vertical="center" wrapText="1"/>
    </xf>
    <xf numFmtId="4" fontId="9" fillId="25" borderId="1" xfId="0" applyNumberFormat="1" applyFont="1" applyFill="1" applyBorder="1" applyAlignment="1">
      <alignment horizontal="center" vertical="center" wrapText="1"/>
    </xf>
    <xf numFmtId="168" fontId="9" fillId="25" borderId="19" xfId="0" applyNumberFormat="1" applyFont="1" applyFill="1" applyBorder="1" applyAlignment="1">
      <alignment horizontal="center" vertical="center"/>
    </xf>
    <xf numFmtId="169" fontId="58" fillId="25" borderId="15" xfId="0" applyNumberFormat="1" applyFont="1" applyFill="1" applyBorder="1" applyAlignment="1" applyProtection="1">
      <alignment horizontal="center" vertical="center" wrapText="1"/>
    </xf>
    <xf numFmtId="169" fontId="58" fillId="25" borderId="18" xfId="0" applyNumberFormat="1" applyFont="1" applyFill="1" applyBorder="1" applyAlignment="1" applyProtection="1">
      <alignment horizontal="center" vertical="center" wrapText="1"/>
    </xf>
    <xf numFmtId="168" fontId="9" fillId="25" borderId="1" xfId="0" applyNumberFormat="1" applyFont="1" applyFill="1" applyBorder="1" applyAlignment="1">
      <alignment horizontal="center" vertical="center"/>
    </xf>
    <xf numFmtId="0" fontId="55" fillId="25" borderId="21" xfId="0" applyFont="1" applyFill="1" applyBorder="1" applyAlignment="1" applyProtection="1">
      <alignment horizontal="center" vertical="center" wrapText="1"/>
    </xf>
    <xf numFmtId="169" fontId="45" fillId="25" borderId="15" xfId="0" applyNumberFormat="1" applyFont="1" applyFill="1" applyBorder="1" applyAlignment="1" applyProtection="1">
      <alignment horizontal="right" vertical="center" wrapText="1"/>
    </xf>
    <xf numFmtId="169" fontId="45" fillId="25" borderId="35" xfId="0" applyNumberFormat="1" applyFont="1" applyFill="1" applyBorder="1" applyAlignment="1" applyProtection="1">
      <alignment horizontal="center" vertical="center" wrapText="1"/>
    </xf>
    <xf numFmtId="4" fontId="46" fillId="25" borderId="36" xfId="0" applyNumberFormat="1" applyFont="1" applyFill="1" applyBorder="1" applyAlignment="1">
      <alignment horizontal="center" vertical="center" wrapText="1"/>
    </xf>
    <xf numFmtId="169" fontId="45" fillId="0" borderId="15" xfId="0" applyNumberFormat="1" applyFont="1" applyBorder="1" applyAlignment="1" applyProtection="1">
      <alignment horizontal="right" vertical="center" wrapText="1"/>
    </xf>
    <xf numFmtId="0" fontId="58" fillId="0" borderId="15" xfId="0" applyFont="1" applyBorder="1" applyAlignment="1" applyProtection="1">
      <alignment horizontal="left" vertical="center" wrapText="1"/>
    </xf>
    <xf numFmtId="0" fontId="58" fillId="0" borderId="15" xfId="0" applyFont="1" applyBorder="1" applyAlignment="1" applyProtection="1">
      <alignment horizontal="center" vertical="center" wrapText="1"/>
    </xf>
    <xf numFmtId="0" fontId="45" fillId="0" borderId="15" xfId="0" applyFont="1" applyBorder="1" applyAlignment="1" applyProtection="1">
      <alignment horizontal="center" vertical="center" wrapText="1"/>
    </xf>
    <xf numFmtId="0" fontId="45" fillId="25" borderId="15" xfId="0" applyFont="1" applyFill="1" applyBorder="1" applyAlignment="1" applyProtection="1">
      <alignment horizontal="center" vertical="center" wrapText="1"/>
    </xf>
    <xf numFmtId="169" fontId="45" fillId="0" borderId="15" xfId="0" applyNumberFormat="1" applyFont="1" applyBorder="1" applyAlignment="1" applyProtection="1">
      <alignment horizontal="center" vertical="center" wrapText="1"/>
    </xf>
    <xf numFmtId="0" fontId="46" fillId="25" borderId="12" xfId="0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horizontal="center" vertical="center" wrapText="1"/>
    </xf>
    <xf numFmtId="169" fontId="59" fillId="25" borderId="38" xfId="0" applyNumberFormat="1" applyFont="1" applyFill="1" applyBorder="1" applyAlignment="1" applyProtection="1">
      <alignment horizontal="center" vertical="center" wrapText="1"/>
    </xf>
    <xf numFmtId="4" fontId="40" fillId="25" borderId="38" xfId="0" applyNumberFormat="1" applyFont="1" applyFill="1" applyBorder="1" applyAlignment="1">
      <alignment horizontal="center" vertical="center" wrapText="1"/>
    </xf>
    <xf numFmtId="4" fontId="40" fillId="25" borderId="39" xfId="0" applyNumberFormat="1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169" fontId="45" fillId="25" borderId="18" xfId="0" applyNumberFormat="1" applyFont="1" applyFill="1" applyBorder="1" applyAlignment="1" applyProtection="1">
      <alignment horizontal="center" vertical="center" wrapText="1"/>
    </xf>
    <xf numFmtId="4" fontId="46" fillId="25" borderId="1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32" fillId="25" borderId="2" xfId="13" applyNumberFormat="1" applyFont="1" applyFill="1" applyBorder="1" applyAlignment="1">
      <alignment horizontal="center" vertical="center" wrapText="1"/>
    </xf>
    <xf numFmtId="4" fontId="32" fillId="25" borderId="19" xfId="13" applyNumberFormat="1" applyFont="1" applyFill="1" applyBorder="1" applyAlignment="1">
      <alignment horizontal="center" vertical="center" wrapText="1"/>
    </xf>
    <xf numFmtId="0" fontId="44" fillId="26" borderId="37" xfId="0" applyFont="1" applyFill="1" applyBorder="1" applyAlignment="1">
      <alignment horizontal="center" vertical="center" wrapText="1"/>
    </xf>
    <xf numFmtId="0" fontId="44" fillId="26" borderId="38" xfId="0" applyFont="1" applyFill="1" applyBorder="1" applyAlignment="1">
      <alignment horizontal="center" vertical="center" wrapText="1"/>
    </xf>
    <xf numFmtId="0" fontId="44" fillId="26" borderId="39" xfId="0" applyFont="1" applyFill="1" applyBorder="1" applyAlignment="1">
      <alignment horizontal="center" vertical="center" wrapText="1"/>
    </xf>
    <xf numFmtId="0" fontId="33" fillId="25" borderId="2" xfId="13" applyFont="1" applyFill="1" applyBorder="1" applyAlignment="1">
      <alignment horizontal="center" vertical="center" wrapText="1"/>
    </xf>
    <xf numFmtId="0" fontId="33" fillId="25" borderId="25" xfId="13" applyFont="1" applyFill="1" applyBorder="1" applyAlignment="1">
      <alignment horizontal="center" vertical="center" wrapText="1"/>
    </xf>
    <xf numFmtId="0" fontId="33" fillId="25" borderId="19" xfId="13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4" fontId="33" fillId="25" borderId="24" xfId="13" applyNumberFormat="1" applyFont="1" applyFill="1" applyBorder="1" applyAlignment="1">
      <alignment horizontal="center" vertical="center" wrapText="1"/>
    </xf>
    <xf numFmtId="4" fontId="33" fillId="25" borderId="27" xfId="13" applyNumberFormat="1" applyFont="1" applyFill="1" applyBorder="1" applyAlignment="1">
      <alignment horizontal="center" vertical="center" wrapText="1"/>
    </xf>
    <xf numFmtId="4" fontId="33" fillId="25" borderId="26" xfId="13" applyNumberFormat="1" applyFont="1" applyFill="1" applyBorder="1" applyAlignment="1">
      <alignment horizontal="center" vertical="center" wrapText="1"/>
    </xf>
    <xf numFmtId="0" fontId="33" fillId="0" borderId="17" xfId="13" applyFont="1" applyFill="1" applyBorder="1" applyAlignment="1">
      <alignment horizontal="center" vertical="center" wrapText="1"/>
    </xf>
    <xf numFmtId="0" fontId="33" fillId="0" borderId="29" xfId="13" applyFont="1" applyFill="1" applyBorder="1" applyAlignment="1">
      <alignment horizontal="center" vertical="center" wrapText="1"/>
    </xf>
    <xf numFmtId="0" fontId="33" fillId="0" borderId="30" xfId="13" applyFont="1" applyFill="1" applyBorder="1" applyAlignment="1">
      <alignment horizontal="center" vertical="center" wrapText="1"/>
    </xf>
    <xf numFmtId="0" fontId="33" fillId="25" borderId="28" xfId="13" applyFont="1" applyFill="1" applyBorder="1" applyAlignment="1">
      <alignment horizontal="center" vertical="center" wrapText="1"/>
    </xf>
    <xf numFmtId="0" fontId="33" fillId="25" borderId="20" xfId="13" applyFont="1" applyFill="1" applyBorder="1" applyAlignment="1">
      <alignment horizontal="center" vertical="center" wrapText="1"/>
    </xf>
    <xf numFmtId="0" fontId="33" fillId="25" borderId="12" xfId="13" applyFont="1" applyFill="1" applyBorder="1" applyAlignment="1">
      <alignment horizontal="center" vertical="center" wrapText="1"/>
    </xf>
    <xf numFmtId="0" fontId="33" fillId="25" borderId="24" xfId="13" applyFont="1" applyFill="1" applyBorder="1" applyAlignment="1">
      <alignment horizontal="center" vertical="center" wrapText="1"/>
    </xf>
    <xf numFmtId="0" fontId="33" fillId="25" borderId="26" xfId="13" applyFont="1" applyFill="1" applyBorder="1" applyAlignment="1">
      <alignment horizontal="center" vertical="center" wrapText="1"/>
    </xf>
    <xf numFmtId="4" fontId="33" fillId="25" borderId="2" xfId="13" applyNumberFormat="1" applyFont="1" applyFill="1" applyBorder="1" applyAlignment="1">
      <alignment horizontal="center" vertical="center" wrapText="1"/>
    </xf>
    <xf numFmtId="4" fontId="33" fillId="25" borderId="19" xfId="13" applyNumberFormat="1" applyFont="1" applyFill="1" applyBorder="1" applyAlignment="1">
      <alignment horizontal="center" vertical="center" wrapText="1"/>
    </xf>
    <xf numFmtId="0" fontId="42" fillId="0" borderId="0" xfId="1" applyFont="1" applyFill="1" applyAlignment="1">
      <alignment horizontal="center" vertical="center" wrapText="1"/>
    </xf>
    <xf numFmtId="0" fontId="38" fillId="26" borderId="24" xfId="13" applyFont="1" applyFill="1" applyBorder="1" applyAlignment="1">
      <alignment horizontal="center" vertical="center" wrapText="1"/>
    </xf>
    <xf numFmtId="0" fontId="38" fillId="26" borderId="27" xfId="13" applyFont="1" applyFill="1" applyBorder="1" applyAlignment="1">
      <alignment horizontal="center" vertical="center" wrapText="1"/>
    </xf>
    <xf numFmtId="0" fontId="38" fillId="26" borderId="26" xfId="13" applyFont="1" applyFill="1" applyBorder="1" applyAlignment="1">
      <alignment horizontal="center" vertical="center" wrapText="1"/>
    </xf>
    <xf numFmtId="0" fontId="49" fillId="25" borderId="0" xfId="0" applyFont="1" applyFill="1" applyBorder="1" applyAlignment="1">
      <alignment horizontal="left" vertical="center" wrapText="1"/>
    </xf>
    <xf numFmtId="0" fontId="49" fillId="25" borderId="0" xfId="0" applyNumberFormat="1" applyFont="1" applyFill="1" applyBorder="1" applyAlignment="1">
      <alignment horizontal="left" vertical="center"/>
    </xf>
    <xf numFmtId="0" fontId="51" fillId="0" borderId="0" xfId="1" applyFont="1" applyFill="1" applyAlignment="1">
      <alignment horizontal="center" wrapText="1"/>
    </xf>
    <xf numFmtId="0" fontId="51" fillId="0" borderId="0" xfId="1" applyNumberFormat="1" applyFont="1" applyFill="1" applyBorder="1" applyAlignment="1">
      <alignment horizontal="center" vertical="center" wrapText="1"/>
    </xf>
    <xf numFmtId="0" fontId="49" fillId="25" borderId="0" xfId="0" applyNumberFormat="1" applyFont="1" applyFill="1" applyBorder="1" applyAlignment="1">
      <alignment horizontal="center" vertical="center"/>
    </xf>
    <xf numFmtId="4" fontId="33" fillId="25" borderId="25" xfId="13" applyNumberFormat="1" applyFont="1" applyFill="1" applyBorder="1" applyAlignment="1">
      <alignment horizontal="center" vertical="center" wrapText="1"/>
    </xf>
    <xf numFmtId="1" fontId="33" fillId="25" borderId="2" xfId="13" applyNumberFormat="1" applyFont="1" applyFill="1" applyBorder="1" applyAlignment="1">
      <alignment horizontal="center" vertical="center" wrapText="1"/>
    </xf>
    <xf numFmtId="1" fontId="33" fillId="25" borderId="25" xfId="13" applyNumberFormat="1" applyFont="1" applyFill="1" applyBorder="1" applyAlignment="1">
      <alignment horizontal="center" vertical="center" wrapText="1"/>
    </xf>
    <xf numFmtId="1" fontId="33" fillId="25" borderId="19" xfId="13" applyNumberFormat="1" applyFont="1" applyFill="1" applyBorder="1" applyAlignment="1">
      <alignment horizontal="center" vertical="center" wrapText="1"/>
    </xf>
    <xf numFmtId="0" fontId="53" fillId="26" borderId="24" xfId="13" applyFont="1" applyFill="1" applyBorder="1" applyAlignment="1">
      <alignment horizontal="center" vertical="center" wrapText="1"/>
    </xf>
    <xf numFmtId="0" fontId="53" fillId="26" borderId="27" xfId="13" applyFont="1" applyFill="1" applyBorder="1" applyAlignment="1">
      <alignment horizontal="center" vertical="center" wrapText="1"/>
    </xf>
    <xf numFmtId="0" fontId="53" fillId="26" borderId="26" xfId="13" applyFont="1" applyFill="1" applyBorder="1" applyAlignment="1">
      <alignment horizontal="center" vertical="center" wrapText="1"/>
    </xf>
    <xf numFmtId="0" fontId="56" fillId="26" borderId="32" xfId="0" applyFont="1" applyFill="1" applyBorder="1" applyAlignment="1">
      <alignment horizontal="center" vertical="center" wrapText="1"/>
    </xf>
    <xf numFmtId="0" fontId="56" fillId="26" borderId="33" xfId="0" applyFont="1" applyFill="1" applyBorder="1" applyAlignment="1">
      <alignment horizontal="center" vertical="center" wrapText="1"/>
    </xf>
    <xf numFmtId="0" fontId="56" fillId="26" borderId="34" xfId="0" applyFont="1" applyFill="1" applyBorder="1" applyAlignment="1">
      <alignment horizontal="center" vertical="center" wrapText="1"/>
    </xf>
    <xf numFmtId="4" fontId="53" fillId="25" borderId="2" xfId="13" applyNumberFormat="1" applyFont="1" applyFill="1" applyBorder="1" applyAlignment="1">
      <alignment horizontal="center" vertical="center" wrapText="1"/>
    </xf>
    <xf numFmtId="4" fontId="53" fillId="25" borderId="25" xfId="13" applyNumberFormat="1" applyFont="1" applyFill="1" applyBorder="1" applyAlignment="1">
      <alignment horizontal="center" vertical="center" wrapText="1"/>
    </xf>
    <xf numFmtId="4" fontId="53" fillId="25" borderId="19" xfId="13" applyNumberFormat="1" applyFont="1" applyFill="1" applyBorder="1" applyAlignment="1">
      <alignment horizontal="center" vertical="center" wrapText="1"/>
    </xf>
    <xf numFmtId="0" fontId="53" fillId="25" borderId="2" xfId="13" applyFont="1" applyFill="1" applyBorder="1" applyAlignment="1">
      <alignment horizontal="center" vertical="center" wrapText="1"/>
    </xf>
    <xf numFmtId="0" fontId="53" fillId="25" borderId="19" xfId="13" applyFont="1" applyFill="1" applyBorder="1" applyAlignment="1">
      <alignment horizontal="center" vertical="center" wrapText="1"/>
    </xf>
    <xf numFmtId="4" fontId="54" fillId="25" borderId="2" xfId="13" applyNumberFormat="1" applyFont="1" applyFill="1" applyBorder="1" applyAlignment="1">
      <alignment horizontal="center" vertical="center" wrapText="1"/>
    </xf>
    <xf numFmtId="4" fontId="54" fillId="25" borderId="19" xfId="13" applyNumberFormat="1" applyFont="1" applyFill="1" applyBorder="1" applyAlignment="1">
      <alignment horizontal="center" vertical="center" wrapText="1"/>
    </xf>
    <xf numFmtId="0" fontId="53" fillId="0" borderId="17" xfId="13" applyFont="1" applyFill="1" applyBorder="1" applyAlignment="1">
      <alignment horizontal="center" vertical="center" wrapText="1"/>
    </xf>
    <xf numFmtId="0" fontId="53" fillId="0" borderId="29" xfId="13" applyFont="1" applyFill="1" applyBorder="1" applyAlignment="1">
      <alignment horizontal="center" vertical="center" wrapText="1"/>
    </xf>
    <xf numFmtId="0" fontId="53" fillId="0" borderId="30" xfId="13" applyFont="1" applyFill="1" applyBorder="1" applyAlignment="1">
      <alignment horizontal="center" vertical="center" wrapText="1"/>
    </xf>
    <xf numFmtId="0" fontId="53" fillId="25" borderId="28" xfId="13" applyFont="1" applyFill="1" applyBorder="1" applyAlignment="1">
      <alignment horizontal="center" vertical="center" wrapText="1"/>
    </xf>
    <xf numFmtId="0" fontId="53" fillId="25" borderId="20" xfId="13" applyFont="1" applyFill="1" applyBorder="1" applyAlignment="1">
      <alignment horizontal="center" vertical="center" wrapText="1"/>
    </xf>
    <xf numFmtId="0" fontId="53" fillId="25" borderId="12" xfId="13" applyFont="1" applyFill="1" applyBorder="1" applyAlignment="1">
      <alignment horizontal="center" vertical="center" wrapText="1"/>
    </xf>
    <xf numFmtId="0" fontId="53" fillId="25" borderId="24" xfId="13" applyFont="1" applyFill="1" applyBorder="1" applyAlignment="1">
      <alignment horizontal="center" vertical="center" wrapText="1"/>
    </xf>
    <xf numFmtId="0" fontId="53" fillId="25" borderId="26" xfId="13" applyFont="1" applyFill="1" applyBorder="1" applyAlignment="1">
      <alignment horizontal="center" vertical="center" wrapText="1"/>
    </xf>
    <xf numFmtId="4" fontId="53" fillId="25" borderId="24" xfId="13" applyNumberFormat="1" applyFont="1" applyFill="1" applyBorder="1" applyAlignment="1">
      <alignment horizontal="center" vertical="center" wrapText="1"/>
    </xf>
    <xf numFmtId="4" fontId="53" fillId="25" borderId="27" xfId="13" applyNumberFormat="1" applyFont="1" applyFill="1" applyBorder="1" applyAlignment="1">
      <alignment horizontal="center" vertical="center" wrapText="1"/>
    </xf>
    <xf numFmtId="4" fontId="53" fillId="25" borderId="26" xfId="13" applyNumberFormat="1" applyFont="1" applyFill="1" applyBorder="1" applyAlignment="1">
      <alignment horizontal="center" vertical="center" wrapText="1"/>
    </xf>
    <xf numFmtId="1" fontId="53" fillId="25" borderId="2" xfId="13" applyNumberFormat="1" applyFont="1" applyFill="1" applyBorder="1" applyAlignment="1">
      <alignment horizontal="center" vertical="center" wrapText="1"/>
    </xf>
    <xf numFmtId="1" fontId="53" fillId="25" borderId="25" xfId="13" applyNumberFormat="1" applyFont="1" applyFill="1" applyBorder="1" applyAlignment="1">
      <alignment horizontal="center" vertical="center" wrapText="1"/>
    </xf>
    <xf numFmtId="1" fontId="53" fillId="25" borderId="19" xfId="13" applyNumberFormat="1" applyFont="1" applyFill="1" applyBorder="1" applyAlignment="1">
      <alignment horizontal="center" vertical="center" wrapText="1"/>
    </xf>
    <xf numFmtId="0" fontId="53" fillId="25" borderId="25" xfId="13" applyFont="1" applyFill="1" applyBorder="1" applyAlignment="1">
      <alignment horizontal="center" vertical="center" wrapText="1"/>
    </xf>
    <xf numFmtId="1" fontId="34" fillId="25" borderId="31" xfId="0" applyNumberFormat="1" applyFont="1" applyFill="1" applyBorder="1" applyAlignment="1">
      <alignment horizontal="center" vertical="center" wrapText="1"/>
    </xf>
    <xf numFmtId="0" fontId="49" fillId="25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24"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7"/>
    <cellStyle name="Excel Built-in Normal 2" xfId="47"/>
    <cellStyle name="Explanatory Text" xfId="48"/>
    <cellStyle name="Good" xfId="49"/>
    <cellStyle name="Heading" xfId="8"/>
    <cellStyle name="Heading 1" xfId="50"/>
    <cellStyle name="Heading 2" xfId="51"/>
    <cellStyle name="Heading 3" xfId="52"/>
    <cellStyle name="Heading 4" xfId="53"/>
    <cellStyle name="Heading1" xfId="9"/>
    <cellStyle name="Input" xfId="54"/>
    <cellStyle name="Linked Cell" xfId="55"/>
    <cellStyle name="Neutral" xfId="56"/>
    <cellStyle name="Note" xfId="57"/>
    <cellStyle name="Note 2" xfId="58"/>
    <cellStyle name="Output" xfId="59"/>
    <cellStyle name="Result" xfId="10"/>
    <cellStyle name="Result2" xfId="11"/>
    <cellStyle name="Title" xfId="61"/>
    <cellStyle name="Total" xfId="62"/>
    <cellStyle name="Warning Text" xfId="63"/>
    <cellStyle name="Денежный 2" xfId="3"/>
    <cellStyle name="Денежный 2 2" xfId="65"/>
    <cellStyle name="Денежный 2 3" xfId="66"/>
    <cellStyle name="Денежный 2 4" xfId="64"/>
    <cellStyle name="Денежный 2 5" xfId="60"/>
    <cellStyle name="Денежный 2 6" xfId="218"/>
    <cellStyle name="Денежный 3" xfId="67"/>
    <cellStyle name="Обычный" xfId="0" builtinId="0"/>
    <cellStyle name="Обычный 10" xfId="68"/>
    <cellStyle name="Обычный 10 2" xfId="69"/>
    <cellStyle name="Обычный 10 2 2" xfId="70"/>
    <cellStyle name="Обычный 10 2 3" xfId="71"/>
    <cellStyle name="Обычный 10 3" xfId="72"/>
    <cellStyle name="Обычный 10 4" xfId="73"/>
    <cellStyle name="Обычный 11" xfId="74"/>
    <cellStyle name="Обычный 11 2" xfId="75"/>
    <cellStyle name="Обычный 11 2 2" xfId="76"/>
    <cellStyle name="Обычный 11 2 3" xfId="77"/>
    <cellStyle name="Обычный 11 3" xfId="78"/>
    <cellStyle name="Обычный 11 4" xfId="79"/>
    <cellStyle name="Обычный 12" xfId="80"/>
    <cellStyle name="Обычный 12 2" xfId="81"/>
    <cellStyle name="Обычный 12 2 2" xfId="82"/>
    <cellStyle name="Обычный 12 2 3" xfId="83"/>
    <cellStyle name="Обычный 12 3" xfId="84"/>
    <cellStyle name="Обычный 12 4" xfId="85"/>
    <cellStyle name="Обычный 13" xfId="86"/>
    <cellStyle name="Обычный 13 2" xfId="87"/>
    <cellStyle name="Обычный 13 3" xfId="88"/>
    <cellStyle name="Обычный 14" xfId="89"/>
    <cellStyle name="Обычный 14 2" xfId="90"/>
    <cellStyle name="Обычный 14 3" xfId="91"/>
    <cellStyle name="Обычный 15" xfId="92"/>
    <cellStyle name="Обычный 15 2" xfId="93"/>
    <cellStyle name="Обычный 15 3" xfId="94"/>
    <cellStyle name="Обычный 16" xfId="95"/>
    <cellStyle name="Обычный 16 2" xfId="96"/>
    <cellStyle name="Обычный 16 3" xfId="97"/>
    <cellStyle name="Обычный 17" xfId="98"/>
    <cellStyle name="Обычный 17 2" xfId="99"/>
    <cellStyle name="Обычный 17 3" xfId="100"/>
    <cellStyle name="Обычный 18" xfId="19"/>
    <cellStyle name="Обычный 19" xfId="14"/>
    <cellStyle name="Обычный 19 2" xfId="216"/>
    <cellStyle name="Обычный 2" xfId="2"/>
    <cellStyle name="Обычный 2 10" xfId="102"/>
    <cellStyle name="Обычный 2 10 2" xfId="103"/>
    <cellStyle name="Обычный 2 10 3" xfId="104"/>
    <cellStyle name="Обычный 2 11" xfId="105"/>
    <cellStyle name="Обычный 2 11 2" xfId="106"/>
    <cellStyle name="Обычный 2 11 3" xfId="107"/>
    <cellStyle name="Обычный 2 12" xfId="108"/>
    <cellStyle name="Обычный 2 12 2" xfId="109"/>
    <cellStyle name="Обычный 2 12 3" xfId="110"/>
    <cellStyle name="Обычный 2 13" xfId="111"/>
    <cellStyle name="Обычный 2 14" xfId="112"/>
    <cellStyle name="Обычный 2 15" xfId="101"/>
    <cellStyle name="Обычный 2 16" xfId="217"/>
    <cellStyle name="Обычный 2 17" xfId="16"/>
    <cellStyle name="Обычный 2 2" xfId="6"/>
    <cellStyle name="Обычный 2 2 2" xfId="114"/>
    <cellStyle name="Обычный 2 2 3" xfId="115"/>
    <cellStyle name="Обычный 2 2 4" xfId="113"/>
    <cellStyle name="Обычный 2 3" xfId="15"/>
    <cellStyle name="Обычный 2 3 2" xfId="117"/>
    <cellStyle name="Обычный 2 3 3" xfId="118"/>
    <cellStyle name="Обычный 2 3 4" xfId="116"/>
    <cellStyle name="Обычный 2 4" xfId="119"/>
    <cellStyle name="Обычный 2 4 2" xfId="120"/>
    <cellStyle name="Обычный 2 4 3" xfId="121"/>
    <cellStyle name="Обычный 2 5" xfId="122"/>
    <cellStyle name="Обычный 2 5 2" xfId="123"/>
    <cellStyle name="Обычный 2 5 3" xfId="124"/>
    <cellStyle name="Обычный 2 6" xfId="125"/>
    <cellStyle name="Обычный 2 6 2" xfId="126"/>
    <cellStyle name="Обычный 2 6 3" xfId="127"/>
    <cellStyle name="Обычный 2 7" xfId="128"/>
    <cellStyle name="Обычный 2 7 2" xfId="129"/>
    <cellStyle name="Обычный 2 7 3" xfId="130"/>
    <cellStyle name="Обычный 2 8" xfId="131"/>
    <cellStyle name="Обычный 2 8 2" xfId="132"/>
    <cellStyle name="Обычный 2 8 3" xfId="133"/>
    <cellStyle name="Обычный 2 9" xfId="134"/>
    <cellStyle name="Обычный 2 9 2" xfId="135"/>
    <cellStyle name="Обычный 2 9 3" xfId="136"/>
    <cellStyle name="Обычный 2_Свод выполнение 22-28 февр 2010" xfId="137"/>
    <cellStyle name="Обычный 20" xfId="221"/>
    <cellStyle name="Обычный 21" xfId="223"/>
    <cellStyle name="Обычный 22" xfId="222"/>
    <cellStyle name="Обычный 3" xfId="5"/>
    <cellStyle name="Обычный 3 2" xfId="13"/>
    <cellStyle name="Обычный 3 2 2" xfId="139"/>
    <cellStyle name="Обычный 3 2 3" xfId="138"/>
    <cellStyle name="Обычный 3 3" xfId="140"/>
    <cellStyle name="Обычный 3 4" xfId="141"/>
    <cellStyle name="Обычный 3 5" xfId="18"/>
    <cellStyle name="Обычный 3 6" xfId="219"/>
    <cellStyle name="Обычный 3 7" xfId="17"/>
    <cellStyle name="Обычный 3_6-СВОД-ОТЧЕТ" xfId="142"/>
    <cellStyle name="Обычный 4" xfId="12"/>
    <cellStyle name="Обычный 4 2" xfId="144"/>
    <cellStyle name="Обычный 4 2 2" xfId="145"/>
    <cellStyle name="Обычный 4 2 3" xfId="146"/>
    <cellStyle name="Обычный 4 3" xfId="147"/>
    <cellStyle name="Обычный 4 4" xfId="148"/>
    <cellStyle name="Обычный 4 5" xfId="143"/>
    <cellStyle name="Обычный 4 6" xfId="214"/>
    <cellStyle name="Обычный 4 7" xfId="220"/>
    <cellStyle name="Обычный 4_Отчет в ДКР по инвалидам 2009- 2010 отпр 15-02-09" xfId="149"/>
    <cellStyle name="Обычный 5" xfId="1"/>
    <cellStyle name="Обычный 5 2" xfId="150"/>
    <cellStyle name="Обычный 5 2 2" xfId="151"/>
    <cellStyle name="Обычный 5 2 3" xfId="152"/>
    <cellStyle name="Обычный 5 3" xfId="153"/>
    <cellStyle name="Обычный 5 4" xfId="154"/>
    <cellStyle name="Обычный 6" xfId="155"/>
    <cellStyle name="Обычный 6 2" xfId="156"/>
    <cellStyle name="Обычный 6 2 2" xfId="157"/>
    <cellStyle name="Обычный 6 2 3" xfId="158"/>
    <cellStyle name="Обычный 6 3" xfId="159"/>
    <cellStyle name="Обычный 6 4" xfId="160"/>
    <cellStyle name="Обычный 7" xfId="161"/>
    <cellStyle name="Обычный 7 2" xfId="162"/>
    <cellStyle name="Обычный 7 2 2" xfId="163"/>
    <cellStyle name="Обычный 7 2 3" xfId="164"/>
    <cellStyle name="Обычный 7 3" xfId="165"/>
    <cellStyle name="Обычный 7 4" xfId="166"/>
    <cellStyle name="Обычный 8" xfId="167"/>
    <cellStyle name="Обычный 8 2" xfId="168"/>
    <cellStyle name="Обычный 8 2 2" xfId="169"/>
    <cellStyle name="Обычный 8 2 3" xfId="170"/>
    <cellStyle name="Обычный 8 3" xfId="171"/>
    <cellStyle name="Обычный 8 4" xfId="172"/>
    <cellStyle name="Обычный 9" xfId="173"/>
    <cellStyle name="Обычный 9 2" xfId="174"/>
    <cellStyle name="Обычный 9 2 2" xfId="175"/>
    <cellStyle name="Обычный 9 2 3" xfId="176"/>
    <cellStyle name="Обычный 9 3" xfId="177"/>
    <cellStyle name="Обычный 9 4" xfId="178"/>
    <cellStyle name="Обычный 9_Финансирование работ капитального ремонта 2009г. ЦАО" xfId="179"/>
    <cellStyle name="Финансовый 10" xfId="180"/>
    <cellStyle name="Финансовый 10 2" xfId="181"/>
    <cellStyle name="Финансовый 10 3" xfId="182"/>
    <cellStyle name="Финансовый 11" xfId="183"/>
    <cellStyle name="Финансовый 11 2" xfId="184"/>
    <cellStyle name="Финансовый 11 3" xfId="185"/>
    <cellStyle name="Финансовый 12" xfId="186"/>
    <cellStyle name="Финансовый 12 2" xfId="187"/>
    <cellStyle name="Финансовый 12 3" xfId="188"/>
    <cellStyle name="Финансовый 13" xfId="189"/>
    <cellStyle name="Финансовый 2" xfId="4"/>
    <cellStyle name="Финансовый 2 2" xfId="190"/>
    <cellStyle name="Финансовый 2 3" xfId="191"/>
    <cellStyle name="Финансовый 2 4" xfId="215"/>
    <cellStyle name="Финансовый 3" xfId="192"/>
    <cellStyle name="Финансовый 3 2" xfId="193"/>
    <cellStyle name="Финансовый 3 3" xfId="194"/>
    <cellStyle name="Финансовый 4" xfId="195"/>
    <cellStyle name="Финансовый 4 2" xfId="196"/>
    <cellStyle name="Финансовый 4 3" xfId="197"/>
    <cellStyle name="Финансовый 5" xfId="198"/>
    <cellStyle name="Финансовый 5 2" xfId="199"/>
    <cellStyle name="Финансовый 5 3" xfId="200"/>
    <cellStyle name="Финансовый 6" xfId="201"/>
    <cellStyle name="Финансовый 6 2" xfId="202"/>
    <cellStyle name="Финансовый 6 3" xfId="203"/>
    <cellStyle name="Финансовый 7" xfId="204"/>
    <cellStyle name="Финансовый 7 2" xfId="205"/>
    <cellStyle name="Финансовый 7 3" xfId="206"/>
    <cellStyle name="Финансовый 8" xfId="207"/>
    <cellStyle name="Финансовый 8 2" xfId="208"/>
    <cellStyle name="Финансовый 8 3" xfId="209"/>
    <cellStyle name="Финансовый 9" xfId="210"/>
    <cellStyle name="Финансовый 9 2" xfId="211"/>
    <cellStyle name="Финансовый 9 3" xfId="212"/>
    <cellStyle name="Хороший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view="pageBreakPreview" topLeftCell="A14" zoomScale="60" zoomScaleNormal="70" workbookViewId="0">
      <pane ySplit="13" topLeftCell="A63" activePane="bottomLeft" state="frozen"/>
      <selection activeCell="A14" sqref="A14"/>
      <selection pane="bottomLeft" activeCell="F35" sqref="F35"/>
    </sheetView>
  </sheetViews>
  <sheetFormatPr defaultRowHeight="15.75"/>
  <cols>
    <col min="1" max="1" width="6.5703125" style="2" customWidth="1"/>
    <col min="2" max="2" width="31.5703125" style="8" customWidth="1"/>
    <col min="3" max="4" width="15.7109375" style="8" customWidth="1"/>
    <col min="5" max="5" width="12.85546875" style="9" customWidth="1"/>
    <col min="6" max="6" width="13.140625" style="9" customWidth="1"/>
    <col min="7" max="8" width="13.5703125" style="9" customWidth="1"/>
    <col min="9" max="9" width="16.140625" style="9" customWidth="1"/>
    <col min="10" max="10" width="13.5703125" style="9" customWidth="1"/>
    <col min="11" max="11" width="13.28515625" style="9" customWidth="1"/>
    <col min="12" max="13" width="12.5703125" style="9" customWidth="1"/>
    <col min="14" max="14" width="13.42578125" style="9" customWidth="1"/>
    <col min="15" max="15" width="17.5703125" style="10" customWidth="1"/>
    <col min="16" max="16" width="12.140625" style="8" customWidth="1"/>
    <col min="17" max="17" width="18.140625" style="8" customWidth="1"/>
    <col min="18" max="18" width="18.7109375" style="8" customWidth="1"/>
    <col min="19" max="19" width="18.140625" style="9" customWidth="1"/>
  </cols>
  <sheetData>
    <row r="1" spans="1:21" hidden="1"/>
    <row r="2" spans="1:21" hidden="1"/>
    <row r="3" spans="1:21" ht="20.25" hidden="1">
      <c r="A3" s="5" t="s">
        <v>19</v>
      </c>
      <c r="B3" s="17"/>
      <c r="C3" s="18"/>
      <c r="D3" s="18"/>
      <c r="N3" s="19" t="s">
        <v>17</v>
      </c>
      <c r="O3" s="20"/>
      <c r="P3" s="18"/>
      <c r="Q3" s="18"/>
      <c r="R3" s="18"/>
      <c r="S3" s="18"/>
    </row>
    <row r="4" spans="1:21" ht="20.25" hidden="1">
      <c r="A4" s="6" t="s">
        <v>20</v>
      </c>
      <c r="B4" s="21"/>
      <c r="C4" s="18"/>
      <c r="D4" s="18"/>
      <c r="N4" s="22" t="s">
        <v>18</v>
      </c>
      <c r="O4" s="23"/>
      <c r="P4" s="23"/>
      <c r="Q4" s="23"/>
      <c r="R4" s="23"/>
      <c r="S4" s="18"/>
    </row>
    <row r="5" spans="1:21" ht="20.25" hidden="1">
      <c r="A5" s="7" t="s">
        <v>21</v>
      </c>
      <c r="B5" s="20"/>
      <c r="C5" s="18"/>
      <c r="D5" s="18"/>
      <c r="N5" s="24" t="s">
        <v>26</v>
      </c>
      <c r="O5" s="25"/>
      <c r="P5" s="25"/>
      <c r="Q5" s="25"/>
      <c r="R5" s="25"/>
      <c r="S5" s="18"/>
    </row>
    <row r="6" spans="1:21" ht="20.25" hidden="1">
      <c r="A6" s="3" t="s">
        <v>22</v>
      </c>
      <c r="B6" s="20"/>
      <c r="C6" s="18"/>
      <c r="D6" s="18"/>
      <c r="N6" s="26" t="s">
        <v>25</v>
      </c>
      <c r="O6" s="27"/>
      <c r="P6" s="27"/>
      <c r="Q6" s="27"/>
      <c r="R6" s="27"/>
      <c r="S6" s="18"/>
    </row>
    <row r="7" spans="1:21" ht="20.25" hidden="1">
      <c r="A7" s="4" t="s">
        <v>24</v>
      </c>
      <c r="B7" s="18"/>
      <c r="C7" s="18"/>
      <c r="D7" s="18"/>
    </row>
    <row r="8" spans="1:21" hidden="1"/>
    <row r="9" spans="1:21" hidden="1"/>
    <row r="10" spans="1:21" hidden="1"/>
    <row r="11" spans="1:21" hidden="1"/>
    <row r="12" spans="1:21" hidden="1"/>
    <row r="13" spans="1:21" ht="34.5" hidden="1" customHeight="1">
      <c r="A13" s="132" t="s">
        <v>23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"/>
      <c r="U13" s="1"/>
    </row>
    <row r="14" spans="1:21" ht="34.5" customHeight="1">
      <c r="A14" s="11"/>
      <c r="B14" s="28"/>
      <c r="C14" s="28"/>
      <c r="D14" s="28"/>
      <c r="E14" s="28"/>
      <c r="F14" s="28"/>
      <c r="G14" s="28"/>
      <c r="H14" s="31"/>
      <c r="I14" s="28"/>
      <c r="J14" s="28"/>
      <c r="K14" s="28"/>
      <c r="L14" s="28"/>
      <c r="M14" s="31"/>
      <c r="N14" s="28"/>
      <c r="O14" s="28"/>
      <c r="P14" s="28"/>
      <c r="Q14" s="28"/>
      <c r="R14" s="28"/>
      <c r="S14" s="28"/>
      <c r="T14" s="1"/>
      <c r="U14" s="1"/>
    </row>
    <row r="15" spans="1:21" ht="34.5" customHeight="1">
      <c r="A15" s="37"/>
      <c r="B15" s="38" t="s">
        <v>76</v>
      </c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8" t="s">
        <v>77</v>
      </c>
      <c r="P15" s="38"/>
      <c r="Q15" s="39"/>
      <c r="R15" s="40"/>
      <c r="S15" s="40"/>
      <c r="T15" s="40"/>
      <c r="U15" s="1"/>
    </row>
    <row r="16" spans="1:21" ht="34.5" customHeight="1">
      <c r="A16" s="37"/>
      <c r="B16" s="136" t="s">
        <v>78</v>
      </c>
      <c r="C16" s="136"/>
      <c r="D16" s="136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136" t="s">
        <v>79</v>
      </c>
      <c r="P16" s="136"/>
      <c r="Q16" s="136"/>
      <c r="R16" s="136"/>
      <c r="S16" s="136"/>
      <c r="T16" s="136"/>
      <c r="U16" s="1"/>
    </row>
    <row r="17" spans="1:21" ht="34.5" customHeight="1">
      <c r="A17" s="37"/>
      <c r="B17" s="41"/>
      <c r="C17" s="41"/>
      <c r="D17" s="41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136"/>
      <c r="P17" s="136"/>
      <c r="Q17" s="136"/>
      <c r="R17" s="136"/>
      <c r="S17" s="136"/>
      <c r="T17" s="136"/>
      <c r="U17" s="1"/>
    </row>
    <row r="18" spans="1:21" ht="34.5" customHeight="1">
      <c r="A18" s="37"/>
      <c r="B18" s="41"/>
      <c r="C18" s="41"/>
      <c r="D18" s="4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1"/>
      <c r="R18" s="40"/>
      <c r="S18" s="40"/>
      <c r="T18" s="40"/>
      <c r="U18" s="1"/>
    </row>
    <row r="19" spans="1:21" ht="34.5" customHeight="1">
      <c r="A19" s="37"/>
      <c r="B19" s="137" t="s">
        <v>80</v>
      </c>
      <c r="C19" s="137"/>
      <c r="D19" s="13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140" t="s">
        <v>81</v>
      </c>
      <c r="P19" s="140"/>
      <c r="Q19" s="140"/>
      <c r="R19" s="140"/>
      <c r="S19" s="40"/>
      <c r="T19" s="40"/>
      <c r="U19" s="1"/>
    </row>
    <row r="20" spans="1:21" ht="34.5" customHeight="1">
      <c r="A20" s="43"/>
      <c r="B20" s="44"/>
      <c r="C20" s="44"/>
      <c r="D20" s="44"/>
      <c r="E20" s="43"/>
      <c r="F20" s="43"/>
      <c r="G20" s="43"/>
      <c r="H20" s="43"/>
      <c r="I20" s="43"/>
      <c r="J20" s="43"/>
      <c r="K20" s="44"/>
      <c r="L20" s="44"/>
      <c r="M20" s="44"/>
      <c r="N20" s="44"/>
      <c r="O20" s="39"/>
      <c r="P20" s="43"/>
      <c r="Q20" s="43"/>
      <c r="R20" s="43"/>
      <c r="S20" s="43"/>
      <c r="T20" s="45"/>
      <c r="U20" s="1"/>
    </row>
    <row r="21" spans="1:21" ht="34.5" customHeight="1">
      <c r="A21" s="138" t="s">
        <v>83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46"/>
      <c r="U21" s="1"/>
    </row>
    <row r="22" spans="1:21" ht="2.2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47"/>
      <c r="U22" s="1"/>
    </row>
    <row r="23" spans="1:21" ht="40.5" customHeight="1" thickBot="1">
      <c r="A23" s="139" t="s">
        <v>82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"/>
    </row>
    <row r="24" spans="1:21" ht="21" customHeight="1">
      <c r="A24" s="122" t="s">
        <v>0</v>
      </c>
      <c r="B24" s="125" t="s">
        <v>1</v>
      </c>
      <c r="C24" s="128" t="s">
        <v>2</v>
      </c>
      <c r="D24" s="129"/>
      <c r="E24" s="119" t="s">
        <v>3</v>
      </c>
      <c r="F24" s="120"/>
      <c r="G24" s="120"/>
      <c r="H24" s="120"/>
      <c r="I24" s="121"/>
      <c r="J24" s="119" t="s">
        <v>4</v>
      </c>
      <c r="K24" s="120"/>
      <c r="L24" s="120"/>
      <c r="M24" s="120"/>
      <c r="N24" s="121"/>
      <c r="O24" s="142" t="s">
        <v>5</v>
      </c>
      <c r="P24" s="114" t="s">
        <v>6</v>
      </c>
      <c r="Q24" s="114" t="s">
        <v>28</v>
      </c>
      <c r="R24" s="114" t="s">
        <v>29</v>
      </c>
      <c r="S24" s="130" t="s">
        <v>27</v>
      </c>
    </row>
    <row r="25" spans="1:21" ht="15" customHeight="1">
      <c r="A25" s="123"/>
      <c r="B25" s="126"/>
      <c r="C25" s="114" t="s">
        <v>7</v>
      </c>
      <c r="D25" s="114" t="s">
        <v>8</v>
      </c>
      <c r="E25" s="109" t="s">
        <v>9</v>
      </c>
      <c r="F25" s="109" t="s">
        <v>10</v>
      </c>
      <c r="G25" s="109" t="s">
        <v>11</v>
      </c>
      <c r="H25" s="109" t="s">
        <v>74</v>
      </c>
      <c r="I25" s="130" t="s">
        <v>13</v>
      </c>
      <c r="J25" s="109" t="s">
        <v>9</v>
      </c>
      <c r="K25" s="109" t="s">
        <v>10</v>
      </c>
      <c r="L25" s="109" t="s">
        <v>11</v>
      </c>
      <c r="M25" s="109" t="s">
        <v>74</v>
      </c>
      <c r="N25" s="130" t="s">
        <v>12</v>
      </c>
      <c r="O25" s="143"/>
      <c r="P25" s="115"/>
      <c r="Q25" s="115"/>
      <c r="R25" s="115"/>
      <c r="S25" s="141"/>
    </row>
    <row r="26" spans="1:21" ht="66.75" customHeight="1">
      <c r="A26" s="124"/>
      <c r="B26" s="127"/>
      <c r="C26" s="116"/>
      <c r="D26" s="116"/>
      <c r="E26" s="110"/>
      <c r="F26" s="110"/>
      <c r="G26" s="110"/>
      <c r="H26" s="110"/>
      <c r="I26" s="131"/>
      <c r="J26" s="110"/>
      <c r="K26" s="110"/>
      <c r="L26" s="110"/>
      <c r="M26" s="110"/>
      <c r="N26" s="131"/>
      <c r="O26" s="144"/>
      <c r="P26" s="116"/>
      <c r="Q26" s="116"/>
      <c r="R26" s="116"/>
      <c r="S26" s="131"/>
    </row>
    <row r="27" spans="1:21" ht="24.75" customHeight="1">
      <c r="A27" s="133" t="s">
        <v>84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5"/>
    </row>
    <row r="28" spans="1:21" ht="35.25" customHeight="1">
      <c r="A28" s="49">
        <v>1</v>
      </c>
      <c r="B28" s="50" t="s">
        <v>60</v>
      </c>
      <c r="C28" s="51" t="s">
        <v>16</v>
      </c>
      <c r="D28" s="51" t="s">
        <v>15</v>
      </c>
      <c r="E28" s="52">
        <v>362.5</v>
      </c>
      <c r="F28" s="52">
        <v>0</v>
      </c>
      <c r="G28" s="52">
        <v>59.3</v>
      </c>
      <c r="H28" s="52">
        <v>0</v>
      </c>
      <c r="I28" s="53">
        <v>421.8</v>
      </c>
      <c r="J28" s="52">
        <v>362.5</v>
      </c>
      <c r="K28" s="52">
        <v>0</v>
      </c>
      <c r="L28" s="52">
        <v>0</v>
      </c>
      <c r="M28" s="52">
        <v>0</v>
      </c>
      <c r="N28" s="53">
        <v>362.5</v>
      </c>
      <c r="O28" s="54"/>
      <c r="P28" s="51" t="s">
        <v>14</v>
      </c>
      <c r="Q28" s="60">
        <f>N28*1200</f>
        <v>435000</v>
      </c>
      <c r="R28" s="34">
        <v>0</v>
      </c>
      <c r="S28" s="15">
        <f>R28+Q28</f>
        <v>435000</v>
      </c>
      <c r="U28" s="108">
        <f>N28-J28</f>
        <v>0</v>
      </c>
    </row>
    <row r="29" spans="1:21" ht="35.25" customHeight="1">
      <c r="A29" s="101">
        <v>2</v>
      </c>
      <c r="B29" s="82" t="s">
        <v>91</v>
      </c>
      <c r="C29" s="58" t="s">
        <v>92</v>
      </c>
      <c r="D29" s="58" t="s">
        <v>15</v>
      </c>
      <c r="E29" s="59">
        <v>3145.1</v>
      </c>
      <c r="F29" s="59">
        <v>0</v>
      </c>
      <c r="G29" s="59">
        <v>2617.9</v>
      </c>
      <c r="H29" s="52">
        <v>0</v>
      </c>
      <c r="I29" s="61">
        <f t="shared" ref="I29:I33" si="0">E29+F29+G29</f>
        <v>5763</v>
      </c>
      <c r="J29" s="59">
        <v>1994</v>
      </c>
      <c r="K29" s="60">
        <v>0</v>
      </c>
      <c r="L29" s="60">
        <v>0</v>
      </c>
      <c r="M29" s="52">
        <v>0</v>
      </c>
      <c r="N29" s="59">
        <v>1994</v>
      </c>
      <c r="O29" s="62"/>
      <c r="P29" s="58" t="s">
        <v>14</v>
      </c>
      <c r="Q29" s="60">
        <f t="shared" ref="Q29:Q71" si="1">N29*1200</f>
        <v>2392800</v>
      </c>
      <c r="R29" s="34">
        <v>0</v>
      </c>
      <c r="S29" s="15">
        <f t="shared" ref="S29:S71" si="2">R29+Q29</f>
        <v>2392800</v>
      </c>
      <c r="T29" s="117"/>
      <c r="U29" s="108">
        <f t="shared" ref="U29:U71" si="3">N29-J29</f>
        <v>0</v>
      </c>
    </row>
    <row r="30" spans="1:21" ht="35.25" customHeight="1">
      <c r="A30" s="100">
        <v>3</v>
      </c>
      <c r="B30" s="36" t="s">
        <v>93</v>
      </c>
      <c r="C30" s="58" t="s">
        <v>92</v>
      </c>
      <c r="D30" s="66" t="s">
        <v>15</v>
      </c>
      <c r="E30" s="29">
        <v>2354.6999999999998</v>
      </c>
      <c r="F30" s="29">
        <v>0</v>
      </c>
      <c r="G30" s="29">
        <v>1277.9000000000001</v>
      </c>
      <c r="H30" s="52">
        <v>0</v>
      </c>
      <c r="I30" s="61">
        <f t="shared" si="0"/>
        <v>3632.6</v>
      </c>
      <c r="J30" s="29">
        <v>754.7</v>
      </c>
      <c r="K30" s="60">
        <v>0</v>
      </c>
      <c r="L30" s="60">
        <v>0</v>
      </c>
      <c r="M30" s="52">
        <v>0</v>
      </c>
      <c r="N30" s="29">
        <v>754.7</v>
      </c>
      <c r="O30" s="62"/>
      <c r="P30" s="58" t="s">
        <v>14</v>
      </c>
      <c r="Q30" s="60">
        <f t="shared" si="1"/>
        <v>905640</v>
      </c>
      <c r="R30" s="34">
        <v>0</v>
      </c>
      <c r="S30" s="15">
        <f t="shared" si="2"/>
        <v>905640</v>
      </c>
      <c r="T30" s="118"/>
      <c r="U30" s="108">
        <f t="shared" si="3"/>
        <v>0</v>
      </c>
    </row>
    <row r="31" spans="1:21" ht="35.25" customHeight="1">
      <c r="A31" s="49">
        <v>4</v>
      </c>
      <c r="B31" s="96" t="s">
        <v>99</v>
      </c>
      <c r="C31" s="14" t="s">
        <v>16</v>
      </c>
      <c r="D31" s="83" t="s">
        <v>15</v>
      </c>
      <c r="E31" s="87">
        <v>3197.5</v>
      </c>
      <c r="F31" s="84">
        <v>0</v>
      </c>
      <c r="G31" s="84">
        <v>2436.6999999999998</v>
      </c>
      <c r="H31" s="85">
        <v>0</v>
      </c>
      <c r="I31" s="86">
        <f t="shared" ref="I31" si="4">H31+G31+F31+E31</f>
        <v>5634.2</v>
      </c>
      <c r="J31" s="87">
        <v>3197.5</v>
      </c>
      <c r="K31" s="60">
        <v>0</v>
      </c>
      <c r="L31" s="60">
        <v>0</v>
      </c>
      <c r="M31" s="52">
        <v>0</v>
      </c>
      <c r="N31" s="29">
        <f t="shared" ref="N31:N50" si="5">J31</f>
        <v>3197.5</v>
      </c>
      <c r="O31" s="67"/>
      <c r="P31" s="58" t="s">
        <v>14</v>
      </c>
      <c r="Q31" s="60">
        <f t="shared" si="1"/>
        <v>3837000</v>
      </c>
      <c r="R31" s="34">
        <v>0</v>
      </c>
      <c r="S31" s="15">
        <f t="shared" si="2"/>
        <v>3837000</v>
      </c>
      <c r="T31" s="118"/>
      <c r="U31" s="108">
        <f t="shared" si="3"/>
        <v>0</v>
      </c>
    </row>
    <row r="32" spans="1:21" ht="35.25" customHeight="1">
      <c r="A32" s="101">
        <v>5</v>
      </c>
      <c r="B32" s="36" t="s">
        <v>54</v>
      </c>
      <c r="C32" s="58" t="s">
        <v>16</v>
      </c>
      <c r="D32" s="66" t="s">
        <v>15</v>
      </c>
      <c r="E32" s="29">
        <v>447.7</v>
      </c>
      <c r="F32" s="29">
        <v>0</v>
      </c>
      <c r="G32" s="68">
        <v>303.39999999999998</v>
      </c>
      <c r="H32" s="52">
        <v>0</v>
      </c>
      <c r="I32" s="61">
        <f t="shared" si="0"/>
        <v>751.09999999999991</v>
      </c>
      <c r="J32" s="69">
        <f t="shared" ref="J32:J69" si="6">E32</f>
        <v>447.7</v>
      </c>
      <c r="K32" s="70">
        <v>0</v>
      </c>
      <c r="L32" s="70">
        <v>0</v>
      </c>
      <c r="M32" s="52">
        <v>0</v>
      </c>
      <c r="N32" s="71">
        <f t="shared" si="5"/>
        <v>447.7</v>
      </c>
      <c r="O32" s="62"/>
      <c r="P32" s="58" t="s">
        <v>14</v>
      </c>
      <c r="Q32" s="60">
        <f t="shared" si="1"/>
        <v>537240</v>
      </c>
      <c r="R32" s="34">
        <v>0</v>
      </c>
      <c r="S32" s="15">
        <f t="shared" si="2"/>
        <v>537240</v>
      </c>
      <c r="U32" s="108">
        <f t="shared" si="3"/>
        <v>0</v>
      </c>
    </row>
    <row r="33" spans="1:21" ht="35.25" customHeight="1">
      <c r="A33" s="100">
        <v>6</v>
      </c>
      <c r="B33" s="36" t="s">
        <v>52</v>
      </c>
      <c r="C33" s="58" t="s">
        <v>16</v>
      </c>
      <c r="D33" s="66" t="s">
        <v>15</v>
      </c>
      <c r="E33" s="29">
        <v>306.8</v>
      </c>
      <c r="F33" s="29">
        <v>0</v>
      </c>
      <c r="G33" s="29">
        <v>289.7</v>
      </c>
      <c r="H33" s="52">
        <v>0</v>
      </c>
      <c r="I33" s="61">
        <f t="shared" si="0"/>
        <v>596.5</v>
      </c>
      <c r="J33" s="29">
        <f t="shared" si="6"/>
        <v>306.8</v>
      </c>
      <c r="K33" s="60">
        <v>0</v>
      </c>
      <c r="L33" s="60">
        <v>0</v>
      </c>
      <c r="M33" s="52">
        <v>0</v>
      </c>
      <c r="N33" s="29">
        <f t="shared" si="5"/>
        <v>306.8</v>
      </c>
      <c r="O33" s="62"/>
      <c r="P33" s="58" t="s">
        <v>14</v>
      </c>
      <c r="Q33" s="60">
        <f t="shared" si="1"/>
        <v>368160</v>
      </c>
      <c r="R33" s="34">
        <v>0</v>
      </c>
      <c r="S33" s="15">
        <f t="shared" si="2"/>
        <v>368160</v>
      </c>
      <c r="U33" s="108">
        <f t="shared" si="3"/>
        <v>0</v>
      </c>
    </row>
    <row r="34" spans="1:21" ht="35.25" customHeight="1">
      <c r="A34" s="49">
        <v>7</v>
      </c>
      <c r="B34" s="36" t="s">
        <v>57</v>
      </c>
      <c r="C34" s="58" t="s">
        <v>16</v>
      </c>
      <c r="D34" s="66" t="s">
        <v>15</v>
      </c>
      <c r="E34" s="29">
        <v>301.10000000000002</v>
      </c>
      <c r="F34" s="29">
        <v>0</v>
      </c>
      <c r="G34" s="29">
        <v>215.3</v>
      </c>
      <c r="H34" s="52">
        <v>0</v>
      </c>
      <c r="I34" s="61">
        <f>G34+E34</f>
        <v>516.40000000000009</v>
      </c>
      <c r="J34" s="29">
        <f t="shared" si="6"/>
        <v>301.10000000000002</v>
      </c>
      <c r="K34" s="60">
        <v>0</v>
      </c>
      <c r="L34" s="60">
        <v>0</v>
      </c>
      <c r="M34" s="52">
        <v>0</v>
      </c>
      <c r="N34" s="29">
        <f t="shared" si="5"/>
        <v>301.10000000000002</v>
      </c>
      <c r="O34" s="62"/>
      <c r="P34" s="58" t="s">
        <v>14</v>
      </c>
      <c r="Q34" s="60">
        <f t="shared" si="1"/>
        <v>361320</v>
      </c>
      <c r="R34" s="34">
        <v>0</v>
      </c>
      <c r="S34" s="15">
        <f t="shared" si="2"/>
        <v>361320</v>
      </c>
      <c r="U34" s="108">
        <f t="shared" si="3"/>
        <v>0</v>
      </c>
    </row>
    <row r="35" spans="1:21" ht="35.25" customHeight="1">
      <c r="A35" s="101">
        <v>8</v>
      </c>
      <c r="B35" s="36" t="s">
        <v>50</v>
      </c>
      <c r="C35" s="58" t="s">
        <v>16</v>
      </c>
      <c r="D35" s="66" t="s">
        <v>15</v>
      </c>
      <c r="E35" s="29">
        <v>368.5</v>
      </c>
      <c r="F35" s="29">
        <v>0</v>
      </c>
      <c r="G35" s="29">
        <v>255.4</v>
      </c>
      <c r="H35" s="52">
        <v>0</v>
      </c>
      <c r="I35" s="61">
        <f>E35+F35+G35</f>
        <v>623.9</v>
      </c>
      <c r="J35" s="29">
        <f t="shared" si="6"/>
        <v>368.5</v>
      </c>
      <c r="K35" s="60">
        <v>0</v>
      </c>
      <c r="L35" s="60">
        <v>0</v>
      </c>
      <c r="M35" s="52">
        <v>0</v>
      </c>
      <c r="N35" s="29">
        <f t="shared" si="5"/>
        <v>368.5</v>
      </c>
      <c r="O35" s="62"/>
      <c r="P35" s="58" t="s">
        <v>14</v>
      </c>
      <c r="Q35" s="60">
        <f t="shared" si="1"/>
        <v>442200</v>
      </c>
      <c r="R35" s="34">
        <v>0</v>
      </c>
      <c r="S35" s="15">
        <f t="shared" si="2"/>
        <v>442200</v>
      </c>
      <c r="U35" s="108">
        <f t="shared" si="3"/>
        <v>0</v>
      </c>
    </row>
    <row r="36" spans="1:21" ht="35.25" customHeight="1">
      <c r="A36" s="100">
        <v>9</v>
      </c>
      <c r="B36" s="36" t="s">
        <v>58</v>
      </c>
      <c r="C36" s="58" t="s">
        <v>16</v>
      </c>
      <c r="D36" s="66" t="s">
        <v>15</v>
      </c>
      <c r="E36" s="29">
        <v>1054.9000000000001</v>
      </c>
      <c r="F36" s="29">
        <v>0</v>
      </c>
      <c r="G36" s="29">
        <v>331.4</v>
      </c>
      <c r="H36" s="52">
        <v>0</v>
      </c>
      <c r="I36" s="61">
        <f>G36+E36</f>
        <v>1386.3000000000002</v>
      </c>
      <c r="J36" s="29">
        <f t="shared" si="6"/>
        <v>1054.9000000000001</v>
      </c>
      <c r="K36" s="60">
        <v>0</v>
      </c>
      <c r="L36" s="60">
        <v>0</v>
      </c>
      <c r="M36" s="52">
        <v>0</v>
      </c>
      <c r="N36" s="29">
        <f t="shared" si="5"/>
        <v>1054.9000000000001</v>
      </c>
      <c r="O36" s="62"/>
      <c r="P36" s="58" t="s">
        <v>14</v>
      </c>
      <c r="Q36" s="60">
        <f t="shared" si="1"/>
        <v>1265880</v>
      </c>
      <c r="R36" s="34">
        <v>0</v>
      </c>
      <c r="S36" s="15">
        <f t="shared" si="2"/>
        <v>1265880</v>
      </c>
      <c r="U36" s="108">
        <f t="shared" si="3"/>
        <v>0</v>
      </c>
    </row>
    <row r="37" spans="1:21" ht="35.25" customHeight="1">
      <c r="A37" s="49">
        <v>10</v>
      </c>
      <c r="B37" s="36" t="s">
        <v>56</v>
      </c>
      <c r="C37" s="58" t="s">
        <v>16</v>
      </c>
      <c r="D37" s="66" t="s">
        <v>15</v>
      </c>
      <c r="E37" s="29">
        <v>812</v>
      </c>
      <c r="F37" s="29">
        <v>0</v>
      </c>
      <c r="G37" s="29">
        <v>192.6</v>
      </c>
      <c r="H37" s="52">
        <v>0</v>
      </c>
      <c r="I37" s="61">
        <f>G37+E37</f>
        <v>1004.6</v>
      </c>
      <c r="J37" s="29">
        <f t="shared" si="6"/>
        <v>812</v>
      </c>
      <c r="K37" s="60">
        <v>0</v>
      </c>
      <c r="L37" s="60">
        <v>0</v>
      </c>
      <c r="M37" s="52">
        <v>0</v>
      </c>
      <c r="N37" s="29">
        <f t="shared" si="5"/>
        <v>812</v>
      </c>
      <c r="O37" s="62"/>
      <c r="P37" s="58" t="s">
        <v>14</v>
      </c>
      <c r="Q37" s="60">
        <f t="shared" si="1"/>
        <v>974400</v>
      </c>
      <c r="R37" s="34">
        <v>0</v>
      </c>
      <c r="S37" s="15">
        <f t="shared" si="2"/>
        <v>974400</v>
      </c>
      <c r="U37" s="108">
        <f t="shared" si="3"/>
        <v>0</v>
      </c>
    </row>
    <row r="38" spans="1:21" ht="35.25" customHeight="1">
      <c r="A38" s="101">
        <v>11</v>
      </c>
      <c r="B38" s="36" t="s">
        <v>34</v>
      </c>
      <c r="C38" s="58" t="s">
        <v>16</v>
      </c>
      <c r="D38" s="66" t="s">
        <v>15</v>
      </c>
      <c r="E38" s="29">
        <v>1083.2</v>
      </c>
      <c r="F38" s="29">
        <v>0</v>
      </c>
      <c r="G38" s="29">
        <v>374.1</v>
      </c>
      <c r="H38" s="52">
        <v>0</v>
      </c>
      <c r="I38" s="61">
        <f>E38+F38+G38</f>
        <v>1457.3000000000002</v>
      </c>
      <c r="J38" s="29">
        <f t="shared" si="6"/>
        <v>1083.2</v>
      </c>
      <c r="K38" s="60">
        <v>0</v>
      </c>
      <c r="L38" s="60">
        <v>0</v>
      </c>
      <c r="M38" s="52">
        <v>0</v>
      </c>
      <c r="N38" s="29">
        <f t="shared" si="5"/>
        <v>1083.2</v>
      </c>
      <c r="O38" s="62"/>
      <c r="P38" s="58" t="s">
        <v>14</v>
      </c>
      <c r="Q38" s="60">
        <f t="shared" si="1"/>
        <v>1299840</v>
      </c>
      <c r="R38" s="34">
        <v>0</v>
      </c>
      <c r="S38" s="15">
        <f t="shared" si="2"/>
        <v>1299840</v>
      </c>
      <c r="U38" s="108">
        <f t="shared" si="3"/>
        <v>0</v>
      </c>
    </row>
    <row r="39" spans="1:21" ht="35.25" customHeight="1">
      <c r="A39" s="100">
        <v>12</v>
      </c>
      <c r="B39" s="96" t="s">
        <v>100</v>
      </c>
      <c r="C39" s="83" t="s">
        <v>16</v>
      </c>
      <c r="D39" s="83" t="s">
        <v>15</v>
      </c>
      <c r="E39" s="87">
        <v>1035.9000000000001</v>
      </c>
      <c r="F39" s="84">
        <v>0</v>
      </c>
      <c r="G39" s="84">
        <v>754.5</v>
      </c>
      <c r="H39" s="85">
        <v>0</v>
      </c>
      <c r="I39" s="86">
        <f t="shared" ref="I39:I41" si="7">H39+G39+F39+E39</f>
        <v>1790.4</v>
      </c>
      <c r="J39" s="87">
        <v>1035.9000000000001</v>
      </c>
      <c r="K39" s="60">
        <v>0</v>
      </c>
      <c r="L39" s="60">
        <v>0</v>
      </c>
      <c r="M39" s="52">
        <v>0</v>
      </c>
      <c r="N39" s="29">
        <f t="shared" si="5"/>
        <v>1035.9000000000001</v>
      </c>
      <c r="O39" s="62"/>
      <c r="P39" s="58" t="s">
        <v>14</v>
      </c>
      <c r="Q39" s="60">
        <f t="shared" si="1"/>
        <v>1243080</v>
      </c>
      <c r="R39" s="34">
        <v>0</v>
      </c>
      <c r="S39" s="15">
        <f t="shared" si="2"/>
        <v>1243080</v>
      </c>
      <c r="U39" s="108">
        <f t="shared" si="3"/>
        <v>0</v>
      </c>
    </row>
    <row r="40" spans="1:21" ht="35.25" customHeight="1">
      <c r="A40" s="49">
        <v>13</v>
      </c>
      <c r="B40" s="96" t="s">
        <v>101</v>
      </c>
      <c r="C40" s="14" t="s">
        <v>16</v>
      </c>
      <c r="D40" s="83" t="s">
        <v>15</v>
      </c>
      <c r="E40" s="87">
        <v>423.3</v>
      </c>
      <c r="F40" s="84">
        <v>0</v>
      </c>
      <c r="G40" s="84">
        <v>327.3</v>
      </c>
      <c r="H40" s="85">
        <v>0</v>
      </c>
      <c r="I40" s="86">
        <f t="shared" si="7"/>
        <v>750.6</v>
      </c>
      <c r="J40" s="87">
        <v>423.3</v>
      </c>
      <c r="K40" s="60">
        <v>0</v>
      </c>
      <c r="L40" s="60">
        <v>0</v>
      </c>
      <c r="M40" s="52">
        <v>0</v>
      </c>
      <c r="N40" s="29">
        <f t="shared" si="5"/>
        <v>423.3</v>
      </c>
      <c r="O40" s="62"/>
      <c r="P40" s="58" t="s">
        <v>14</v>
      </c>
      <c r="Q40" s="60">
        <f t="shared" si="1"/>
        <v>507960</v>
      </c>
      <c r="R40" s="34">
        <v>0</v>
      </c>
      <c r="S40" s="15">
        <f t="shared" si="2"/>
        <v>507960</v>
      </c>
      <c r="U40" s="108">
        <f t="shared" si="3"/>
        <v>0</v>
      </c>
    </row>
    <row r="41" spans="1:21" ht="35.25" customHeight="1">
      <c r="A41" s="101">
        <v>14</v>
      </c>
      <c r="B41" s="95" t="s">
        <v>102</v>
      </c>
      <c r="C41" s="14" t="s">
        <v>16</v>
      </c>
      <c r="D41" s="83" t="s">
        <v>15</v>
      </c>
      <c r="E41" s="87">
        <v>3967.9</v>
      </c>
      <c r="F41" s="84">
        <v>0</v>
      </c>
      <c r="G41" s="84">
        <v>2274.1999999999998</v>
      </c>
      <c r="H41" s="85">
        <v>0</v>
      </c>
      <c r="I41" s="86">
        <f t="shared" si="7"/>
        <v>6242.1</v>
      </c>
      <c r="J41" s="87">
        <v>3967.9</v>
      </c>
      <c r="K41" s="60">
        <v>0</v>
      </c>
      <c r="L41" s="60">
        <v>0</v>
      </c>
      <c r="M41" s="52">
        <v>0</v>
      </c>
      <c r="N41" s="29">
        <f t="shared" si="5"/>
        <v>3967.9</v>
      </c>
      <c r="O41" s="62"/>
      <c r="P41" s="58" t="s">
        <v>14</v>
      </c>
      <c r="Q41" s="60">
        <f t="shared" si="1"/>
        <v>4761480</v>
      </c>
      <c r="R41" s="34">
        <v>0</v>
      </c>
      <c r="S41" s="15">
        <f t="shared" si="2"/>
        <v>4761480</v>
      </c>
      <c r="U41" s="108">
        <f t="shared" si="3"/>
        <v>0</v>
      </c>
    </row>
    <row r="42" spans="1:21" ht="35.25" customHeight="1">
      <c r="A42" s="100">
        <v>15</v>
      </c>
      <c r="B42" s="36" t="s">
        <v>35</v>
      </c>
      <c r="C42" s="58" t="s">
        <v>16</v>
      </c>
      <c r="D42" s="66" t="s">
        <v>15</v>
      </c>
      <c r="E42" s="29">
        <v>697.2</v>
      </c>
      <c r="F42" s="29">
        <v>0</v>
      </c>
      <c r="G42" s="29">
        <v>194.5</v>
      </c>
      <c r="H42" s="52">
        <v>0</v>
      </c>
      <c r="I42" s="61">
        <f t="shared" ref="I42:I46" si="8">E42+F42+G42</f>
        <v>891.7</v>
      </c>
      <c r="J42" s="29">
        <f t="shared" si="6"/>
        <v>697.2</v>
      </c>
      <c r="K42" s="60">
        <v>0</v>
      </c>
      <c r="L42" s="60">
        <v>0</v>
      </c>
      <c r="M42" s="52">
        <v>0</v>
      </c>
      <c r="N42" s="29">
        <f t="shared" si="5"/>
        <v>697.2</v>
      </c>
      <c r="O42" s="62"/>
      <c r="P42" s="58" t="s">
        <v>14</v>
      </c>
      <c r="Q42" s="60">
        <f t="shared" si="1"/>
        <v>836640</v>
      </c>
      <c r="R42" s="34">
        <v>0</v>
      </c>
      <c r="S42" s="15">
        <f t="shared" si="2"/>
        <v>836640</v>
      </c>
      <c r="U42" s="108">
        <f t="shared" si="3"/>
        <v>0</v>
      </c>
    </row>
    <row r="43" spans="1:21" ht="35.25" customHeight="1">
      <c r="A43" s="49">
        <v>16</v>
      </c>
      <c r="B43" s="36" t="s">
        <v>36</v>
      </c>
      <c r="C43" s="58" t="s">
        <v>16</v>
      </c>
      <c r="D43" s="66" t="s">
        <v>15</v>
      </c>
      <c r="E43" s="29">
        <v>512</v>
      </c>
      <c r="F43" s="29">
        <v>0</v>
      </c>
      <c r="G43" s="29">
        <v>136.5</v>
      </c>
      <c r="H43" s="52">
        <v>0</v>
      </c>
      <c r="I43" s="61">
        <f t="shared" si="8"/>
        <v>648.5</v>
      </c>
      <c r="J43" s="29">
        <f t="shared" si="6"/>
        <v>512</v>
      </c>
      <c r="K43" s="60">
        <v>0</v>
      </c>
      <c r="L43" s="60">
        <v>0</v>
      </c>
      <c r="M43" s="52">
        <v>0</v>
      </c>
      <c r="N43" s="29">
        <f t="shared" si="5"/>
        <v>512</v>
      </c>
      <c r="O43" s="62"/>
      <c r="P43" s="58" t="s">
        <v>14</v>
      </c>
      <c r="Q43" s="60">
        <f t="shared" si="1"/>
        <v>614400</v>
      </c>
      <c r="R43" s="34">
        <v>0</v>
      </c>
      <c r="S43" s="15">
        <f t="shared" si="2"/>
        <v>614400</v>
      </c>
      <c r="U43" s="108">
        <f t="shared" si="3"/>
        <v>0</v>
      </c>
    </row>
    <row r="44" spans="1:21" ht="35.25" customHeight="1">
      <c r="A44" s="101">
        <v>17</v>
      </c>
      <c r="B44" s="36" t="s">
        <v>48</v>
      </c>
      <c r="C44" s="58" t="s">
        <v>16</v>
      </c>
      <c r="D44" s="66" t="s">
        <v>15</v>
      </c>
      <c r="E44" s="29">
        <v>211.9</v>
      </c>
      <c r="F44" s="29">
        <v>0</v>
      </c>
      <c r="G44" s="29">
        <v>79.3</v>
      </c>
      <c r="H44" s="52">
        <v>0</v>
      </c>
      <c r="I44" s="30">
        <f t="shared" si="8"/>
        <v>291.2</v>
      </c>
      <c r="J44" s="29">
        <f t="shared" si="6"/>
        <v>211.9</v>
      </c>
      <c r="K44" s="70">
        <v>0</v>
      </c>
      <c r="L44" s="70">
        <v>0</v>
      </c>
      <c r="M44" s="52">
        <v>0</v>
      </c>
      <c r="N44" s="29">
        <f t="shared" si="5"/>
        <v>211.9</v>
      </c>
      <c r="O44" s="62"/>
      <c r="P44" s="63" t="s">
        <v>14</v>
      </c>
      <c r="Q44" s="60">
        <f t="shared" si="1"/>
        <v>254280</v>
      </c>
      <c r="R44" s="34">
        <v>0</v>
      </c>
      <c r="S44" s="15">
        <f t="shared" si="2"/>
        <v>254280</v>
      </c>
      <c r="U44" s="108">
        <f t="shared" si="3"/>
        <v>0</v>
      </c>
    </row>
    <row r="45" spans="1:21" ht="35.25" customHeight="1">
      <c r="A45" s="100">
        <v>18</v>
      </c>
      <c r="B45" s="35" t="s">
        <v>49</v>
      </c>
      <c r="C45" s="58" t="s">
        <v>16</v>
      </c>
      <c r="D45" s="66" t="s">
        <v>15</v>
      </c>
      <c r="E45" s="29">
        <v>457.7</v>
      </c>
      <c r="F45" s="72">
        <v>0</v>
      </c>
      <c r="G45" s="29">
        <v>170.4</v>
      </c>
      <c r="H45" s="52">
        <v>0</v>
      </c>
      <c r="I45" s="30">
        <f t="shared" si="8"/>
        <v>628.1</v>
      </c>
      <c r="J45" s="29">
        <f t="shared" si="6"/>
        <v>457.7</v>
      </c>
      <c r="K45" s="70">
        <v>0</v>
      </c>
      <c r="L45" s="70">
        <v>0</v>
      </c>
      <c r="M45" s="52">
        <v>0</v>
      </c>
      <c r="N45" s="29">
        <f t="shared" si="5"/>
        <v>457.7</v>
      </c>
      <c r="O45" s="62"/>
      <c r="P45" s="63" t="s">
        <v>14</v>
      </c>
      <c r="Q45" s="60">
        <f t="shared" si="1"/>
        <v>549240</v>
      </c>
      <c r="R45" s="34">
        <v>0</v>
      </c>
      <c r="S45" s="15">
        <f t="shared" si="2"/>
        <v>549240</v>
      </c>
      <c r="U45" s="108">
        <f t="shared" si="3"/>
        <v>0</v>
      </c>
    </row>
    <row r="46" spans="1:21" ht="35.25" customHeight="1">
      <c r="A46" s="49">
        <v>19</v>
      </c>
      <c r="B46" s="36" t="s">
        <v>37</v>
      </c>
      <c r="C46" s="58" t="s">
        <v>16</v>
      </c>
      <c r="D46" s="66" t="s">
        <v>15</v>
      </c>
      <c r="E46" s="29">
        <v>540.4</v>
      </c>
      <c r="F46" s="29">
        <v>0</v>
      </c>
      <c r="G46" s="29">
        <v>371.6</v>
      </c>
      <c r="H46" s="52">
        <v>0</v>
      </c>
      <c r="I46" s="61">
        <f t="shared" si="8"/>
        <v>912</v>
      </c>
      <c r="J46" s="29">
        <f t="shared" si="6"/>
        <v>540.4</v>
      </c>
      <c r="K46" s="60">
        <v>0</v>
      </c>
      <c r="L46" s="60">
        <v>0</v>
      </c>
      <c r="M46" s="52">
        <v>0</v>
      </c>
      <c r="N46" s="29">
        <f t="shared" si="5"/>
        <v>540.4</v>
      </c>
      <c r="O46" s="62"/>
      <c r="P46" s="58" t="s">
        <v>14</v>
      </c>
      <c r="Q46" s="60">
        <f t="shared" si="1"/>
        <v>648480</v>
      </c>
      <c r="R46" s="34">
        <v>0</v>
      </c>
      <c r="S46" s="15">
        <f t="shared" si="2"/>
        <v>648480</v>
      </c>
      <c r="U46" s="108">
        <f t="shared" si="3"/>
        <v>0</v>
      </c>
    </row>
    <row r="47" spans="1:21" ht="35.25" customHeight="1">
      <c r="A47" s="101">
        <v>20</v>
      </c>
      <c r="B47" s="96" t="s">
        <v>97</v>
      </c>
      <c r="C47" s="14" t="s">
        <v>16</v>
      </c>
      <c r="D47" s="83" t="s">
        <v>15</v>
      </c>
      <c r="E47" s="87">
        <v>303.60000000000002</v>
      </c>
      <c r="F47" s="84">
        <v>0</v>
      </c>
      <c r="G47" s="84">
        <v>114.3</v>
      </c>
      <c r="H47" s="85">
        <v>0</v>
      </c>
      <c r="I47" s="86">
        <f t="shared" ref="I47" si="9">H47+G47+F47+E47</f>
        <v>417.90000000000003</v>
      </c>
      <c r="J47" s="87">
        <v>303.60000000000002</v>
      </c>
      <c r="K47" s="60">
        <v>0</v>
      </c>
      <c r="L47" s="60">
        <v>0</v>
      </c>
      <c r="M47" s="52">
        <v>0</v>
      </c>
      <c r="N47" s="29">
        <f t="shared" si="5"/>
        <v>303.60000000000002</v>
      </c>
      <c r="O47" s="62"/>
      <c r="P47" s="58" t="s">
        <v>14</v>
      </c>
      <c r="Q47" s="60">
        <f t="shared" si="1"/>
        <v>364320</v>
      </c>
      <c r="R47" s="34">
        <v>0</v>
      </c>
      <c r="S47" s="15">
        <f t="shared" si="2"/>
        <v>364320</v>
      </c>
      <c r="U47" s="108">
        <f t="shared" si="3"/>
        <v>0</v>
      </c>
    </row>
    <row r="48" spans="1:21" ht="35.25" customHeight="1">
      <c r="A48" s="100">
        <v>21</v>
      </c>
      <c r="B48" s="96" t="s">
        <v>98</v>
      </c>
      <c r="C48" s="14" t="s">
        <v>16</v>
      </c>
      <c r="D48" s="83" t="s">
        <v>15</v>
      </c>
      <c r="E48" s="87">
        <v>7791.4</v>
      </c>
      <c r="F48" s="84">
        <v>0</v>
      </c>
      <c r="G48" s="84">
        <v>5328.7</v>
      </c>
      <c r="H48" s="85">
        <v>0</v>
      </c>
      <c r="I48" s="86">
        <f t="shared" ref="I48:I49" si="10">H48+G48+F48+E48</f>
        <v>13120.099999999999</v>
      </c>
      <c r="J48" s="87">
        <v>7791.4</v>
      </c>
      <c r="K48" s="60">
        <v>0</v>
      </c>
      <c r="L48" s="60">
        <v>0</v>
      </c>
      <c r="M48" s="60">
        <v>0</v>
      </c>
      <c r="N48" s="29">
        <f t="shared" si="5"/>
        <v>7791.4</v>
      </c>
      <c r="O48" s="62"/>
      <c r="P48" s="58" t="s">
        <v>14</v>
      </c>
      <c r="Q48" s="60">
        <f t="shared" si="1"/>
        <v>9349680</v>
      </c>
      <c r="R48" s="34">
        <v>0</v>
      </c>
      <c r="S48" s="15">
        <f t="shared" si="2"/>
        <v>9349680</v>
      </c>
      <c r="U48" s="108">
        <f t="shared" si="3"/>
        <v>0</v>
      </c>
    </row>
    <row r="49" spans="1:21" ht="35.25" customHeight="1">
      <c r="A49" s="49">
        <v>22</v>
      </c>
      <c r="B49" s="97" t="s">
        <v>96</v>
      </c>
      <c r="C49" s="66" t="s">
        <v>16</v>
      </c>
      <c r="D49" s="66" t="s">
        <v>15</v>
      </c>
      <c r="E49" s="94">
        <v>1073.0999999999999</v>
      </c>
      <c r="F49" s="94">
        <v>0</v>
      </c>
      <c r="G49" s="94">
        <v>697.1</v>
      </c>
      <c r="H49" s="70">
        <v>0</v>
      </c>
      <c r="I49" s="61">
        <f t="shared" si="10"/>
        <v>1770.1999999999998</v>
      </c>
      <c r="J49" s="69">
        <f t="shared" si="6"/>
        <v>1073.0999999999999</v>
      </c>
      <c r="K49" s="70">
        <v>0</v>
      </c>
      <c r="L49" s="70">
        <v>0</v>
      </c>
      <c r="M49" s="70">
        <v>0</v>
      </c>
      <c r="N49" s="71">
        <f t="shared" si="5"/>
        <v>1073.0999999999999</v>
      </c>
      <c r="O49" s="62"/>
      <c r="P49" s="58" t="s">
        <v>14</v>
      </c>
      <c r="Q49" s="60">
        <f t="shared" si="1"/>
        <v>1287720</v>
      </c>
      <c r="R49" s="34">
        <v>0</v>
      </c>
      <c r="S49" s="15">
        <f t="shared" si="2"/>
        <v>1287720</v>
      </c>
      <c r="U49" s="108">
        <f t="shared" si="3"/>
        <v>0</v>
      </c>
    </row>
    <row r="50" spans="1:21" s="13" customFormat="1" ht="56.25" customHeight="1">
      <c r="A50" s="101">
        <v>23</v>
      </c>
      <c r="B50" s="98" t="s">
        <v>95</v>
      </c>
      <c r="C50" s="58" t="s">
        <v>16</v>
      </c>
      <c r="D50" s="66" t="s">
        <v>15</v>
      </c>
      <c r="E50" s="91">
        <v>5840.9</v>
      </c>
      <c r="F50" s="91">
        <v>0</v>
      </c>
      <c r="G50" s="91">
        <v>3143.8</v>
      </c>
      <c r="H50" s="52">
        <v>0</v>
      </c>
      <c r="I50" s="61">
        <f>E50+F50+G50</f>
        <v>8984.7000000000007</v>
      </c>
      <c r="J50" s="29">
        <f t="shared" si="6"/>
        <v>5840.9</v>
      </c>
      <c r="K50" s="60">
        <v>0</v>
      </c>
      <c r="L50" s="60">
        <v>0</v>
      </c>
      <c r="M50" s="52">
        <v>0</v>
      </c>
      <c r="N50" s="29">
        <f t="shared" si="5"/>
        <v>5840.9</v>
      </c>
      <c r="O50" s="62"/>
      <c r="P50" s="58" t="s">
        <v>14</v>
      </c>
      <c r="Q50" s="60">
        <f t="shared" si="1"/>
        <v>7009080</v>
      </c>
      <c r="R50" s="34">
        <v>0</v>
      </c>
      <c r="S50" s="15">
        <f t="shared" si="2"/>
        <v>7009080</v>
      </c>
      <c r="U50" s="108">
        <f t="shared" si="3"/>
        <v>0</v>
      </c>
    </row>
    <row r="51" spans="1:21" s="13" customFormat="1" ht="35.25" customHeight="1">
      <c r="A51" s="100">
        <v>24</v>
      </c>
      <c r="B51" s="36" t="s">
        <v>67</v>
      </c>
      <c r="C51" s="58" t="s">
        <v>16</v>
      </c>
      <c r="D51" s="66" t="s">
        <v>15</v>
      </c>
      <c r="E51" s="29">
        <v>7894.0060000000003</v>
      </c>
      <c r="F51" s="29">
        <v>0</v>
      </c>
      <c r="G51" s="29">
        <v>4102.6000000000004</v>
      </c>
      <c r="H51" s="52">
        <v>0</v>
      </c>
      <c r="I51" s="61">
        <f>E51+F51+G51</f>
        <v>11996.606</v>
      </c>
      <c r="J51" s="29">
        <f t="shared" si="6"/>
        <v>7894.0060000000003</v>
      </c>
      <c r="K51" s="60">
        <v>0</v>
      </c>
      <c r="L51" s="60">
        <v>0</v>
      </c>
      <c r="M51" s="52">
        <v>0</v>
      </c>
      <c r="N51" s="29">
        <f t="shared" ref="N51:N69" si="11">J51</f>
        <v>7894.0060000000003</v>
      </c>
      <c r="O51" s="62"/>
      <c r="P51" s="58" t="s">
        <v>14</v>
      </c>
      <c r="Q51" s="60">
        <f t="shared" si="1"/>
        <v>9472807.2000000011</v>
      </c>
      <c r="R51" s="34">
        <v>0</v>
      </c>
      <c r="S51" s="15">
        <f t="shared" si="2"/>
        <v>9472807.2000000011</v>
      </c>
      <c r="U51" s="108">
        <f t="shared" si="3"/>
        <v>0</v>
      </c>
    </row>
    <row r="52" spans="1:21" s="13" customFormat="1" ht="35.25" customHeight="1">
      <c r="A52" s="49">
        <v>25</v>
      </c>
      <c r="B52" s="36" t="s">
        <v>39</v>
      </c>
      <c r="C52" s="58" t="s">
        <v>16</v>
      </c>
      <c r="D52" s="66" t="s">
        <v>15</v>
      </c>
      <c r="E52" s="29">
        <v>352</v>
      </c>
      <c r="F52" s="29">
        <v>0</v>
      </c>
      <c r="G52" s="29">
        <v>233.9</v>
      </c>
      <c r="H52" s="52">
        <v>0</v>
      </c>
      <c r="I52" s="61">
        <f>E52+F52+G52</f>
        <v>585.9</v>
      </c>
      <c r="J52" s="29">
        <f t="shared" si="6"/>
        <v>352</v>
      </c>
      <c r="K52" s="60">
        <v>0</v>
      </c>
      <c r="L52" s="60">
        <v>0</v>
      </c>
      <c r="M52" s="52">
        <v>0</v>
      </c>
      <c r="N52" s="29">
        <f t="shared" si="11"/>
        <v>352</v>
      </c>
      <c r="O52" s="62"/>
      <c r="P52" s="58" t="s">
        <v>14</v>
      </c>
      <c r="Q52" s="60">
        <f t="shared" si="1"/>
        <v>422400</v>
      </c>
      <c r="R52" s="34">
        <v>0</v>
      </c>
      <c r="S52" s="15">
        <f t="shared" si="2"/>
        <v>422400</v>
      </c>
      <c r="U52" s="108">
        <f t="shared" si="3"/>
        <v>0</v>
      </c>
    </row>
    <row r="53" spans="1:21" ht="35.25" customHeight="1">
      <c r="A53" s="101">
        <v>26</v>
      </c>
      <c r="B53" s="36" t="s">
        <v>40</v>
      </c>
      <c r="C53" s="58" t="s">
        <v>16</v>
      </c>
      <c r="D53" s="66" t="s">
        <v>15</v>
      </c>
      <c r="E53" s="29">
        <v>449.7</v>
      </c>
      <c r="F53" s="29">
        <v>0</v>
      </c>
      <c r="G53" s="29">
        <v>410</v>
      </c>
      <c r="H53" s="52">
        <v>0</v>
      </c>
      <c r="I53" s="61">
        <f>E53+F53+G53</f>
        <v>859.7</v>
      </c>
      <c r="J53" s="29">
        <f t="shared" si="6"/>
        <v>449.7</v>
      </c>
      <c r="K53" s="60">
        <v>0</v>
      </c>
      <c r="L53" s="60">
        <v>0</v>
      </c>
      <c r="M53" s="52">
        <v>0</v>
      </c>
      <c r="N53" s="29">
        <f t="shared" si="11"/>
        <v>449.7</v>
      </c>
      <c r="O53" s="62"/>
      <c r="P53" s="58" t="s">
        <v>14</v>
      </c>
      <c r="Q53" s="60">
        <f t="shared" si="1"/>
        <v>539640</v>
      </c>
      <c r="R53" s="34">
        <v>0</v>
      </c>
      <c r="S53" s="15">
        <f t="shared" si="2"/>
        <v>539640</v>
      </c>
      <c r="U53" s="108">
        <f t="shared" si="3"/>
        <v>0</v>
      </c>
    </row>
    <row r="54" spans="1:21" ht="35.25" customHeight="1">
      <c r="A54" s="100">
        <v>27</v>
      </c>
      <c r="B54" s="75" t="s">
        <v>86</v>
      </c>
      <c r="C54" s="58" t="s">
        <v>16</v>
      </c>
      <c r="D54" s="58" t="s">
        <v>103</v>
      </c>
      <c r="E54" s="99">
        <v>7625.2</v>
      </c>
      <c r="F54" s="99">
        <v>0</v>
      </c>
      <c r="G54" s="99">
        <v>1597.6</v>
      </c>
      <c r="H54" s="52">
        <v>0</v>
      </c>
      <c r="I54" s="61">
        <v>9222.7999999999993</v>
      </c>
      <c r="J54" s="59">
        <v>3751.7510000000002</v>
      </c>
      <c r="K54" s="60">
        <v>0</v>
      </c>
      <c r="L54" s="60">
        <v>0</v>
      </c>
      <c r="M54" s="52">
        <v>0</v>
      </c>
      <c r="N54" s="29">
        <f>J54</f>
        <v>3751.7510000000002</v>
      </c>
      <c r="O54" s="62"/>
      <c r="P54" s="58" t="s">
        <v>14</v>
      </c>
      <c r="Q54" s="60">
        <f>N54*1200</f>
        <v>4502101.2</v>
      </c>
      <c r="R54" s="34">
        <v>0</v>
      </c>
      <c r="S54" s="15">
        <f t="shared" si="2"/>
        <v>4502101.2</v>
      </c>
      <c r="U54" s="108">
        <f t="shared" si="3"/>
        <v>0</v>
      </c>
    </row>
    <row r="55" spans="1:21" ht="35.25" customHeight="1">
      <c r="A55" s="49">
        <v>28</v>
      </c>
      <c r="B55" s="36" t="s">
        <v>47</v>
      </c>
      <c r="C55" s="58" t="s">
        <v>16</v>
      </c>
      <c r="D55" s="66" t="s">
        <v>15</v>
      </c>
      <c r="E55" s="29">
        <v>228.4</v>
      </c>
      <c r="F55" s="29">
        <v>0</v>
      </c>
      <c r="G55" s="29">
        <v>143.30000000000001</v>
      </c>
      <c r="H55" s="52">
        <v>0</v>
      </c>
      <c r="I55" s="61">
        <f t="shared" ref="I55:I62" si="12">E55+F55+G55</f>
        <v>371.70000000000005</v>
      </c>
      <c r="J55" s="29">
        <f t="shared" si="6"/>
        <v>228.4</v>
      </c>
      <c r="K55" s="60">
        <v>0</v>
      </c>
      <c r="L55" s="60">
        <v>0</v>
      </c>
      <c r="M55" s="52">
        <v>0</v>
      </c>
      <c r="N55" s="29">
        <f t="shared" si="11"/>
        <v>228.4</v>
      </c>
      <c r="O55" s="62"/>
      <c r="P55" s="58" t="s">
        <v>14</v>
      </c>
      <c r="Q55" s="60">
        <f t="shared" si="1"/>
        <v>274080</v>
      </c>
      <c r="R55" s="34">
        <v>0</v>
      </c>
      <c r="S55" s="15">
        <f t="shared" si="2"/>
        <v>274080</v>
      </c>
      <c r="U55" s="108">
        <f t="shared" si="3"/>
        <v>0</v>
      </c>
    </row>
    <row r="56" spans="1:21" s="13" customFormat="1" ht="35.25" customHeight="1">
      <c r="A56" s="101">
        <v>29</v>
      </c>
      <c r="B56" s="36" t="s">
        <v>41</v>
      </c>
      <c r="C56" s="58" t="s">
        <v>16</v>
      </c>
      <c r="D56" s="66" t="s">
        <v>15</v>
      </c>
      <c r="E56" s="29">
        <v>721.1</v>
      </c>
      <c r="F56" s="29">
        <v>0</v>
      </c>
      <c r="G56" s="29">
        <v>653.1</v>
      </c>
      <c r="H56" s="52">
        <v>0</v>
      </c>
      <c r="I56" s="61">
        <f t="shared" si="12"/>
        <v>1374.2</v>
      </c>
      <c r="J56" s="29">
        <f t="shared" si="6"/>
        <v>721.1</v>
      </c>
      <c r="K56" s="60">
        <v>0</v>
      </c>
      <c r="L56" s="60">
        <v>0</v>
      </c>
      <c r="M56" s="52">
        <v>0</v>
      </c>
      <c r="N56" s="29">
        <f t="shared" si="11"/>
        <v>721.1</v>
      </c>
      <c r="O56" s="62"/>
      <c r="P56" s="58" t="s">
        <v>14</v>
      </c>
      <c r="Q56" s="60">
        <f t="shared" si="1"/>
        <v>865320</v>
      </c>
      <c r="R56" s="34">
        <v>0</v>
      </c>
      <c r="S56" s="15">
        <f t="shared" si="2"/>
        <v>865320</v>
      </c>
      <c r="U56" s="108">
        <f t="shared" si="3"/>
        <v>0</v>
      </c>
    </row>
    <row r="57" spans="1:21" s="13" customFormat="1" ht="35.25" customHeight="1">
      <c r="A57" s="100">
        <v>30</v>
      </c>
      <c r="B57" s="36" t="s">
        <v>42</v>
      </c>
      <c r="C57" s="58" t="s">
        <v>16</v>
      </c>
      <c r="D57" s="66" t="s">
        <v>15</v>
      </c>
      <c r="E57" s="29">
        <v>1867.4</v>
      </c>
      <c r="F57" s="29">
        <v>0</v>
      </c>
      <c r="G57" s="29">
        <v>1363.5</v>
      </c>
      <c r="H57" s="52">
        <v>0</v>
      </c>
      <c r="I57" s="61">
        <f t="shared" si="12"/>
        <v>3230.9</v>
      </c>
      <c r="J57" s="29">
        <f t="shared" si="6"/>
        <v>1867.4</v>
      </c>
      <c r="K57" s="60">
        <v>0</v>
      </c>
      <c r="L57" s="60">
        <v>0</v>
      </c>
      <c r="M57" s="52">
        <v>0</v>
      </c>
      <c r="N57" s="29">
        <f t="shared" si="11"/>
        <v>1867.4</v>
      </c>
      <c r="O57" s="62"/>
      <c r="P57" s="58" t="s">
        <v>14</v>
      </c>
      <c r="Q57" s="60">
        <f t="shared" si="1"/>
        <v>2240880</v>
      </c>
      <c r="R57" s="34">
        <v>0</v>
      </c>
      <c r="S57" s="15">
        <f t="shared" si="2"/>
        <v>2240880</v>
      </c>
      <c r="U57" s="108">
        <f t="shared" si="3"/>
        <v>0</v>
      </c>
    </row>
    <row r="58" spans="1:21" ht="35.25" customHeight="1">
      <c r="A58" s="49">
        <v>31</v>
      </c>
      <c r="B58" s="36" t="s">
        <v>43</v>
      </c>
      <c r="C58" s="58" t="s">
        <v>16</v>
      </c>
      <c r="D58" s="66" t="s">
        <v>15</v>
      </c>
      <c r="E58" s="29">
        <v>302.8</v>
      </c>
      <c r="F58" s="29">
        <v>0</v>
      </c>
      <c r="G58" s="29">
        <v>234.9</v>
      </c>
      <c r="H58" s="52">
        <v>0</v>
      </c>
      <c r="I58" s="61">
        <f t="shared" si="12"/>
        <v>537.70000000000005</v>
      </c>
      <c r="J58" s="29">
        <f t="shared" si="6"/>
        <v>302.8</v>
      </c>
      <c r="K58" s="60">
        <v>0</v>
      </c>
      <c r="L58" s="60">
        <v>0</v>
      </c>
      <c r="M58" s="52">
        <v>0</v>
      </c>
      <c r="N58" s="29">
        <f t="shared" si="11"/>
        <v>302.8</v>
      </c>
      <c r="O58" s="62"/>
      <c r="P58" s="58" t="s">
        <v>14</v>
      </c>
      <c r="Q58" s="60">
        <f t="shared" si="1"/>
        <v>363360</v>
      </c>
      <c r="R58" s="34">
        <v>0</v>
      </c>
      <c r="S58" s="15">
        <f t="shared" si="2"/>
        <v>363360</v>
      </c>
      <c r="U58" s="108">
        <f t="shared" si="3"/>
        <v>0</v>
      </c>
    </row>
    <row r="59" spans="1:21" ht="35.25" customHeight="1">
      <c r="A59" s="101">
        <v>32</v>
      </c>
      <c r="B59" s="36" t="s">
        <v>70</v>
      </c>
      <c r="C59" s="58" t="s">
        <v>16</v>
      </c>
      <c r="D59" s="66" t="s">
        <v>15</v>
      </c>
      <c r="E59" s="29">
        <v>1577.5</v>
      </c>
      <c r="F59" s="29">
        <v>0</v>
      </c>
      <c r="G59" s="29">
        <v>436.6</v>
      </c>
      <c r="H59" s="52">
        <v>0</v>
      </c>
      <c r="I59" s="61">
        <f t="shared" si="12"/>
        <v>2014.1</v>
      </c>
      <c r="J59" s="29">
        <f t="shared" si="6"/>
        <v>1577.5</v>
      </c>
      <c r="K59" s="60">
        <v>0</v>
      </c>
      <c r="L59" s="60">
        <v>0</v>
      </c>
      <c r="M59" s="52">
        <v>0</v>
      </c>
      <c r="N59" s="29">
        <f t="shared" si="11"/>
        <v>1577.5</v>
      </c>
      <c r="O59" s="62"/>
      <c r="P59" s="58" t="s">
        <v>14</v>
      </c>
      <c r="Q59" s="60">
        <f t="shared" si="1"/>
        <v>1893000</v>
      </c>
      <c r="R59" s="34">
        <v>0</v>
      </c>
      <c r="S59" s="15">
        <f t="shared" si="2"/>
        <v>1893000</v>
      </c>
      <c r="U59" s="108">
        <f t="shared" si="3"/>
        <v>0</v>
      </c>
    </row>
    <row r="60" spans="1:21" ht="35.25" customHeight="1">
      <c r="A60" s="100">
        <v>33</v>
      </c>
      <c r="B60" s="36" t="s">
        <v>30</v>
      </c>
      <c r="C60" s="58" t="s">
        <v>16</v>
      </c>
      <c r="D60" s="66" t="s">
        <v>15</v>
      </c>
      <c r="E60" s="29">
        <v>1134.9000000000001</v>
      </c>
      <c r="F60" s="78">
        <v>0</v>
      </c>
      <c r="G60" s="29">
        <v>162.4</v>
      </c>
      <c r="H60" s="52">
        <v>0</v>
      </c>
      <c r="I60" s="61">
        <f t="shared" si="12"/>
        <v>1297.3000000000002</v>
      </c>
      <c r="J60" s="29">
        <f t="shared" si="6"/>
        <v>1134.9000000000001</v>
      </c>
      <c r="K60" s="60">
        <v>0</v>
      </c>
      <c r="L60" s="60">
        <v>0</v>
      </c>
      <c r="M60" s="52">
        <v>0</v>
      </c>
      <c r="N60" s="29">
        <f t="shared" si="11"/>
        <v>1134.9000000000001</v>
      </c>
      <c r="O60" s="62"/>
      <c r="P60" s="58" t="s">
        <v>14</v>
      </c>
      <c r="Q60" s="60">
        <f t="shared" si="1"/>
        <v>1361880</v>
      </c>
      <c r="R60" s="34">
        <v>0</v>
      </c>
      <c r="S60" s="15">
        <f t="shared" si="2"/>
        <v>1361880</v>
      </c>
      <c r="U60" s="108">
        <f t="shared" si="3"/>
        <v>0</v>
      </c>
    </row>
    <row r="61" spans="1:21" ht="35.25" customHeight="1">
      <c r="A61" s="49">
        <v>34</v>
      </c>
      <c r="B61" s="36" t="s">
        <v>71</v>
      </c>
      <c r="C61" s="58" t="s">
        <v>16</v>
      </c>
      <c r="D61" s="66" t="s">
        <v>15</v>
      </c>
      <c r="E61" s="29">
        <v>2432.3000000000002</v>
      </c>
      <c r="F61" s="29">
        <v>0</v>
      </c>
      <c r="G61" s="29">
        <v>1738</v>
      </c>
      <c r="H61" s="52">
        <v>0</v>
      </c>
      <c r="I61" s="61">
        <f t="shared" si="12"/>
        <v>4170.3</v>
      </c>
      <c r="J61" s="29">
        <f t="shared" si="6"/>
        <v>2432.3000000000002</v>
      </c>
      <c r="K61" s="60">
        <v>0</v>
      </c>
      <c r="L61" s="60">
        <v>0</v>
      </c>
      <c r="M61" s="52">
        <v>0</v>
      </c>
      <c r="N61" s="29">
        <f t="shared" si="11"/>
        <v>2432.3000000000002</v>
      </c>
      <c r="O61" s="62"/>
      <c r="P61" s="58" t="s">
        <v>14</v>
      </c>
      <c r="Q61" s="60">
        <f t="shared" si="1"/>
        <v>2918760</v>
      </c>
      <c r="R61" s="34">
        <v>0</v>
      </c>
      <c r="S61" s="15">
        <f t="shared" si="2"/>
        <v>2918760</v>
      </c>
      <c r="U61" s="108">
        <f t="shared" si="3"/>
        <v>0</v>
      </c>
    </row>
    <row r="62" spans="1:21" ht="35.25" customHeight="1">
      <c r="A62" s="101">
        <v>35</v>
      </c>
      <c r="B62" s="73" t="s">
        <v>46</v>
      </c>
      <c r="C62" s="66" t="s">
        <v>16</v>
      </c>
      <c r="D62" s="66" t="s">
        <v>15</v>
      </c>
      <c r="E62" s="71">
        <v>1381.6</v>
      </c>
      <c r="F62" s="71">
        <v>0</v>
      </c>
      <c r="G62" s="71">
        <v>205.9</v>
      </c>
      <c r="H62" s="52">
        <v>0</v>
      </c>
      <c r="I62" s="74">
        <f t="shared" si="12"/>
        <v>1587.5</v>
      </c>
      <c r="J62" s="71">
        <f t="shared" si="6"/>
        <v>1381.6</v>
      </c>
      <c r="K62" s="70">
        <v>0</v>
      </c>
      <c r="L62" s="70">
        <v>0</v>
      </c>
      <c r="M62" s="52">
        <v>0</v>
      </c>
      <c r="N62" s="71">
        <f t="shared" si="11"/>
        <v>1381.6</v>
      </c>
      <c r="O62" s="67"/>
      <c r="P62" s="66" t="s">
        <v>14</v>
      </c>
      <c r="Q62" s="60">
        <f t="shared" si="1"/>
        <v>1657920</v>
      </c>
      <c r="R62" s="34">
        <v>0</v>
      </c>
      <c r="S62" s="15">
        <f t="shared" si="2"/>
        <v>1657920</v>
      </c>
      <c r="U62" s="108">
        <f t="shared" si="3"/>
        <v>0</v>
      </c>
    </row>
    <row r="63" spans="1:21" ht="35.25" customHeight="1">
      <c r="A63" s="100">
        <v>36</v>
      </c>
      <c r="B63" s="90" t="s">
        <v>88</v>
      </c>
      <c r="C63" s="14" t="s">
        <v>16</v>
      </c>
      <c r="D63" s="83" t="s">
        <v>15</v>
      </c>
      <c r="E63" s="84">
        <v>159.19999999999999</v>
      </c>
      <c r="F63" s="84">
        <v>0</v>
      </c>
      <c r="G63" s="84">
        <v>171</v>
      </c>
      <c r="H63" s="85">
        <v>0</v>
      </c>
      <c r="I63" s="89">
        <f t="shared" ref="I63:I64" si="13">H63+G63+F63+E63</f>
        <v>330.2</v>
      </c>
      <c r="J63" s="88">
        <v>159.19999999999999</v>
      </c>
      <c r="K63" s="70">
        <v>0</v>
      </c>
      <c r="L63" s="70">
        <v>0</v>
      </c>
      <c r="M63" s="52">
        <v>0</v>
      </c>
      <c r="N63" s="71">
        <f t="shared" si="11"/>
        <v>159.19999999999999</v>
      </c>
      <c r="O63" s="67"/>
      <c r="P63" s="66" t="s">
        <v>14</v>
      </c>
      <c r="Q63" s="60">
        <f t="shared" si="1"/>
        <v>191040</v>
      </c>
      <c r="R63" s="34">
        <v>0</v>
      </c>
      <c r="S63" s="15">
        <f t="shared" si="2"/>
        <v>191040</v>
      </c>
      <c r="U63" s="108">
        <f t="shared" si="3"/>
        <v>0</v>
      </c>
    </row>
    <row r="64" spans="1:21" ht="35.25" customHeight="1">
      <c r="A64" s="49">
        <v>37</v>
      </c>
      <c r="B64" s="90" t="s">
        <v>89</v>
      </c>
      <c r="C64" s="14" t="s">
        <v>16</v>
      </c>
      <c r="D64" s="83" t="s">
        <v>15</v>
      </c>
      <c r="E64" s="84">
        <v>377.1</v>
      </c>
      <c r="F64" s="84">
        <v>0</v>
      </c>
      <c r="G64" s="84">
        <v>600</v>
      </c>
      <c r="H64" s="85">
        <v>0</v>
      </c>
      <c r="I64" s="86">
        <f t="shared" si="13"/>
        <v>977.1</v>
      </c>
      <c r="J64" s="87">
        <v>377.1</v>
      </c>
      <c r="K64" s="70">
        <v>0</v>
      </c>
      <c r="L64" s="70">
        <v>0</v>
      </c>
      <c r="M64" s="52">
        <v>0</v>
      </c>
      <c r="N64" s="71">
        <f t="shared" si="11"/>
        <v>377.1</v>
      </c>
      <c r="O64" s="67"/>
      <c r="P64" s="66" t="s">
        <v>14</v>
      </c>
      <c r="Q64" s="60">
        <f t="shared" si="1"/>
        <v>452520</v>
      </c>
      <c r="R64" s="34">
        <v>0</v>
      </c>
      <c r="S64" s="15">
        <f t="shared" si="2"/>
        <v>452520</v>
      </c>
      <c r="U64" s="108">
        <f t="shared" si="3"/>
        <v>0</v>
      </c>
    </row>
    <row r="65" spans="1:21" ht="35.25" customHeight="1">
      <c r="A65" s="101">
        <v>38</v>
      </c>
      <c r="B65" s="90" t="s">
        <v>90</v>
      </c>
      <c r="C65" s="66" t="s">
        <v>16</v>
      </c>
      <c r="D65" s="66" t="s">
        <v>15</v>
      </c>
      <c r="E65" s="84">
        <v>291.89999999999998</v>
      </c>
      <c r="F65" s="84">
        <v>0</v>
      </c>
      <c r="G65" s="84">
        <v>217</v>
      </c>
      <c r="H65" s="52">
        <v>0</v>
      </c>
      <c r="I65" s="74">
        <f>G65+E65</f>
        <v>508.9</v>
      </c>
      <c r="J65" s="69">
        <f t="shared" si="6"/>
        <v>291.89999999999998</v>
      </c>
      <c r="K65" s="70">
        <v>0</v>
      </c>
      <c r="L65" s="70">
        <v>0</v>
      </c>
      <c r="M65" s="52">
        <v>0</v>
      </c>
      <c r="N65" s="71">
        <f t="shared" si="11"/>
        <v>291.89999999999998</v>
      </c>
      <c r="O65" s="67"/>
      <c r="P65" s="66" t="s">
        <v>14</v>
      </c>
      <c r="Q65" s="60">
        <f t="shared" si="1"/>
        <v>350280</v>
      </c>
      <c r="R65" s="34">
        <v>0</v>
      </c>
      <c r="S65" s="15">
        <f t="shared" si="2"/>
        <v>350280</v>
      </c>
      <c r="U65" s="108">
        <f t="shared" si="3"/>
        <v>0</v>
      </c>
    </row>
    <row r="66" spans="1:21" ht="35.25" customHeight="1">
      <c r="A66" s="100">
        <v>39</v>
      </c>
      <c r="B66" s="73" t="s">
        <v>59</v>
      </c>
      <c r="C66" s="66" t="s">
        <v>16</v>
      </c>
      <c r="D66" s="66" t="s">
        <v>15</v>
      </c>
      <c r="E66" s="71">
        <v>929.7</v>
      </c>
      <c r="F66" s="71">
        <v>0</v>
      </c>
      <c r="G66" s="71">
        <v>1062.2</v>
      </c>
      <c r="H66" s="52">
        <v>0</v>
      </c>
      <c r="I66" s="74">
        <f>G66+E66</f>
        <v>1991.9</v>
      </c>
      <c r="J66" s="69">
        <f t="shared" ref="J66" si="14">E66</f>
        <v>929.7</v>
      </c>
      <c r="K66" s="70">
        <v>0</v>
      </c>
      <c r="L66" s="70">
        <v>0</v>
      </c>
      <c r="M66" s="52">
        <v>0</v>
      </c>
      <c r="N66" s="71">
        <f t="shared" ref="N66" si="15">J66</f>
        <v>929.7</v>
      </c>
      <c r="O66" s="67"/>
      <c r="P66" s="66" t="s">
        <v>14</v>
      </c>
      <c r="Q66" s="60">
        <f t="shared" si="1"/>
        <v>1115640</v>
      </c>
      <c r="R66" s="34">
        <v>0</v>
      </c>
      <c r="S66" s="15">
        <f t="shared" si="2"/>
        <v>1115640</v>
      </c>
      <c r="U66" s="108">
        <f t="shared" si="3"/>
        <v>0</v>
      </c>
    </row>
    <row r="67" spans="1:21" ht="35.25" customHeight="1">
      <c r="A67" s="49">
        <v>40</v>
      </c>
      <c r="B67" s="75" t="s">
        <v>85</v>
      </c>
      <c r="C67" s="58" t="s">
        <v>16</v>
      </c>
      <c r="D67" s="58" t="s">
        <v>15</v>
      </c>
      <c r="E67" s="76">
        <v>2277.3000000000002</v>
      </c>
      <c r="F67" s="59">
        <v>0</v>
      </c>
      <c r="G67" s="59">
        <v>1592.1</v>
      </c>
      <c r="H67" s="52">
        <v>0</v>
      </c>
      <c r="I67" s="61">
        <v>3869.4</v>
      </c>
      <c r="J67" s="59">
        <f t="shared" si="6"/>
        <v>2277.3000000000002</v>
      </c>
      <c r="K67" s="60">
        <v>0</v>
      </c>
      <c r="L67" s="60">
        <v>0</v>
      </c>
      <c r="M67" s="60">
        <v>0</v>
      </c>
      <c r="N67" s="59">
        <f t="shared" si="11"/>
        <v>2277.3000000000002</v>
      </c>
      <c r="O67" s="62"/>
      <c r="P67" s="58" t="s">
        <v>14</v>
      </c>
      <c r="Q67" s="60">
        <f t="shared" si="1"/>
        <v>2732760</v>
      </c>
      <c r="R67" s="34">
        <v>0</v>
      </c>
      <c r="S67" s="15">
        <f t="shared" si="2"/>
        <v>2732760</v>
      </c>
      <c r="U67" s="108">
        <f t="shared" si="3"/>
        <v>0</v>
      </c>
    </row>
    <row r="68" spans="1:21" ht="35.25" customHeight="1">
      <c r="A68" s="101">
        <v>41</v>
      </c>
      <c r="B68" s="98" t="s">
        <v>94</v>
      </c>
      <c r="C68" s="58" t="s">
        <v>16</v>
      </c>
      <c r="D68" s="66" t="s">
        <v>15</v>
      </c>
      <c r="E68" s="91">
        <v>1107.7</v>
      </c>
      <c r="F68" s="91">
        <v>0</v>
      </c>
      <c r="G68" s="91">
        <v>341.8</v>
      </c>
      <c r="H68" s="92">
        <v>0</v>
      </c>
      <c r="I68" s="61">
        <f t="shared" ref="I68" si="16">G68+E68</f>
        <v>1449.5</v>
      </c>
      <c r="J68" s="69">
        <f t="shared" si="6"/>
        <v>1107.7</v>
      </c>
      <c r="K68" s="70">
        <v>0</v>
      </c>
      <c r="L68" s="70">
        <v>0</v>
      </c>
      <c r="M68" s="93">
        <v>0</v>
      </c>
      <c r="N68" s="71">
        <f t="shared" si="11"/>
        <v>1107.7</v>
      </c>
      <c r="O68" s="62"/>
      <c r="P68" s="58" t="s">
        <v>14</v>
      </c>
      <c r="Q68" s="60">
        <f t="shared" si="1"/>
        <v>1329240</v>
      </c>
      <c r="R68" s="34">
        <v>0</v>
      </c>
      <c r="S68" s="15">
        <f t="shared" si="2"/>
        <v>1329240</v>
      </c>
      <c r="U68" s="108">
        <f t="shared" si="3"/>
        <v>0</v>
      </c>
    </row>
    <row r="69" spans="1:21" ht="35.25" customHeight="1">
      <c r="A69" s="100">
        <v>42</v>
      </c>
      <c r="B69" s="75" t="s">
        <v>44</v>
      </c>
      <c r="C69" s="58" t="s">
        <v>16</v>
      </c>
      <c r="D69" s="58" t="s">
        <v>15</v>
      </c>
      <c r="E69" s="59">
        <v>543.70000000000005</v>
      </c>
      <c r="F69" s="59">
        <v>0</v>
      </c>
      <c r="G69" s="59">
        <v>219.6</v>
      </c>
      <c r="H69" s="52">
        <v>0</v>
      </c>
      <c r="I69" s="61">
        <f>E69+F69+G69</f>
        <v>763.30000000000007</v>
      </c>
      <c r="J69" s="59">
        <f t="shared" si="6"/>
        <v>543.70000000000005</v>
      </c>
      <c r="K69" s="60">
        <v>0</v>
      </c>
      <c r="L69" s="60">
        <v>0</v>
      </c>
      <c r="M69" s="52">
        <v>0</v>
      </c>
      <c r="N69" s="59">
        <f t="shared" si="11"/>
        <v>543.70000000000005</v>
      </c>
      <c r="O69" s="62"/>
      <c r="P69" s="58" t="s">
        <v>14</v>
      </c>
      <c r="Q69" s="60">
        <f t="shared" si="1"/>
        <v>652440</v>
      </c>
      <c r="R69" s="34">
        <v>0</v>
      </c>
      <c r="S69" s="15">
        <f t="shared" si="2"/>
        <v>652440</v>
      </c>
      <c r="U69" s="108">
        <f t="shared" si="3"/>
        <v>0</v>
      </c>
    </row>
    <row r="70" spans="1:21" ht="35.25" customHeight="1">
      <c r="A70" s="49">
        <v>43</v>
      </c>
      <c r="B70" s="105" t="s">
        <v>104</v>
      </c>
      <c r="C70" s="58" t="s">
        <v>16</v>
      </c>
      <c r="D70" s="66" t="s">
        <v>15</v>
      </c>
      <c r="E70" s="94">
        <v>7999.8</v>
      </c>
      <c r="F70" s="94">
        <v>0</v>
      </c>
      <c r="G70" s="94">
        <v>2087.1999999999998</v>
      </c>
      <c r="H70" s="60">
        <v>0</v>
      </c>
      <c r="I70" s="61">
        <f>H70+G70+F70+E70</f>
        <v>10087</v>
      </c>
      <c r="J70" s="106">
        <f>E70</f>
        <v>7999.8</v>
      </c>
      <c r="K70" s="107">
        <v>0</v>
      </c>
      <c r="L70" s="107">
        <v>0</v>
      </c>
      <c r="M70" s="60">
        <v>0</v>
      </c>
      <c r="N70" s="29">
        <f>J70</f>
        <v>7999.8</v>
      </c>
      <c r="O70" s="62"/>
      <c r="P70" s="58" t="s">
        <v>14</v>
      </c>
      <c r="Q70" s="60">
        <v>7621971.5999999996</v>
      </c>
      <c r="R70" s="16">
        <v>1977788</v>
      </c>
      <c r="S70" s="15">
        <f t="shared" si="2"/>
        <v>9599759.5999999996</v>
      </c>
      <c r="U70" s="108">
        <f t="shared" si="3"/>
        <v>0</v>
      </c>
    </row>
    <row r="71" spans="1:21" ht="35.25" customHeight="1" thickBot="1">
      <c r="A71" s="101">
        <v>44</v>
      </c>
      <c r="B71" s="105" t="s">
        <v>105</v>
      </c>
      <c r="C71" s="58" t="s">
        <v>16</v>
      </c>
      <c r="D71" s="66" t="s">
        <v>15</v>
      </c>
      <c r="E71" s="94">
        <v>4830.1000000000004</v>
      </c>
      <c r="F71" s="94">
        <v>0</v>
      </c>
      <c r="G71" s="94">
        <v>1512.7</v>
      </c>
      <c r="H71" s="60">
        <v>0</v>
      </c>
      <c r="I71" s="30">
        <f t="shared" ref="I71" si="17">H71+G71+F71+E71</f>
        <v>6342.8</v>
      </c>
      <c r="J71" s="29">
        <f t="shared" ref="J71" si="18">E71</f>
        <v>4830.1000000000004</v>
      </c>
      <c r="K71" s="60">
        <v>0</v>
      </c>
      <c r="L71" s="60">
        <v>0</v>
      </c>
      <c r="M71" s="60">
        <v>0</v>
      </c>
      <c r="N71" s="29">
        <f t="shared" ref="N71" si="19">J71</f>
        <v>4830.1000000000004</v>
      </c>
      <c r="O71" s="62"/>
      <c r="P71" s="58" t="s">
        <v>14</v>
      </c>
      <c r="Q71" s="60">
        <f t="shared" si="1"/>
        <v>5796120</v>
      </c>
      <c r="R71" s="16">
        <v>0</v>
      </c>
      <c r="S71" s="15">
        <f t="shared" si="2"/>
        <v>5796120</v>
      </c>
      <c r="U71" s="108">
        <f t="shared" si="3"/>
        <v>0</v>
      </c>
    </row>
    <row r="72" spans="1:21" ht="18.75" customHeight="1" thickBot="1">
      <c r="A72" s="111" t="s">
        <v>75</v>
      </c>
      <c r="B72" s="112"/>
      <c r="C72" s="112"/>
      <c r="D72" s="113"/>
      <c r="E72" s="102">
        <f t="shared" ref="E72:N72" si="20">SUM(E28:E71)</f>
        <v>80772.706000000006</v>
      </c>
      <c r="F72" s="102">
        <f t="shared" si="20"/>
        <v>0</v>
      </c>
      <c r="G72" s="102">
        <f t="shared" si="20"/>
        <v>41031.299999999981</v>
      </c>
      <c r="H72" s="102">
        <f t="shared" si="20"/>
        <v>0</v>
      </c>
      <c r="I72" s="102">
        <f t="shared" si="20"/>
        <v>121804.00599999998</v>
      </c>
      <c r="J72" s="102">
        <f t="shared" si="20"/>
        <v>74148.157000000007</v>
      </c>
      <c r="K72" s="102">
        <f t="shared" si="20"/>
        <v>0</v>
      </c>
      <c r="L72" s="102">
        <f t="shared" si="20"/>
        <v>0</v>
      </c>
      <c r="M72" s="102">
        <f t="shared" si="20"/>
        <v>0</v>
      </c>
      <c r="N72" s="102">
        <f t="shared" si="20"/>
        <v>74148.157000000007</v>
      </c>
      <c r="O72" s="103">
        <f>SUM(O29:O32)</f>
        <v>0</v>
      </c>
      <c r="P72" s="103">
        <f>SUM(P29:P32)</f>
        <v>0</v>
      </c>
      <c r="Q72" s="103">
        <f>SUM(Q28:Q71)</f>
        <v>87000000</v>
      </c>
      <c r="R72" s="103">
        <f>SUM(R29:R71)</f>
        <v>1977788</v>
      </c>
      <c r="S72" s="104">
        <f>R72+Q72</f>
        <v>88977788</v>
      </c>
    </row>
    <row r="73" spans="1:21">
      <c r="A73" s="12"/>
      <c r="N73" s="10"/>
      <c r="O73" s="8"/>
      <c r="R73" s="9"/>
      <c r="S73"/>
    </row>
    <row r="74" spans="1:21" ht="18.75">
      <c r="A74" s="12"/>
      <c r="N74" s="10"/>
      <c r="O74" s="8"/>
      <c r="Q74" s="80">
        <v>87000000</v>
      </c>
      <c r="R74" s="80">
        <v>1740000</v>
      </c>
      <c r="S74" s="81">
        <v>87650000</v>
      </c>
    </row>
    <row r="75" spans="1:21">
      <c r="N75" s="10"/>
      <c r="O75" s="8"/>
      <c r="P75" s="32"/>
      <c r="Q75" s="33"/>
      <c r="R75" s="32"/>
      <c r="S75"/>
    </row>
    <row r="76" spans="1:21" ht="26.25" customHeight="1">
      <c r="N76" s="10"/>
      <c r="O76" s="8"/>
      <c r="R76" s="9"/>
      <c r="S76"/>
    </row>
  </sheetData>
  <sortState ref="B29:S74">
    <sortCondition ref="B29"/>
  </sortState>
  <mergeCells count="32">
    <mergeCell ref="A13:S13"/>
    <mergeCell ref="A27:S27"/>
    <mergeCell ref="B16:D16"/>
    <mergeCell ref="B19:D19"/>
    <mergeCell ref="A21:S22"/>
    <mergeCell ref="A23:T23"/>
    <mergeCell ref="O16:T17"/>
    <mergeCell ref="O19:R19"/>
    <mergeCell ref="E25:E26"/>
    <mergeCell ref="S24:S26"/>
    <mergeCell ref="R24:R26"/>
    <mergeCell ref="Q24:Q26"/>
    <mergeCell ref="I25:I26"/>
    <mergeCell ref="O24:O26"/>
    <mergeCell ref="F25:F26"/>
    <mergeCell ref="H25:H26"/>
    <mergeCell ref="M25:M26"/>
    <mergeCell ref="A72:D72"/>
    <mergeCell ref="G25:G26"/>
    <mergeCell ref="P24:P26"/>
    <mergeCell ref="T29:T31"/>
    <mergeCell ref="E24:I24"/>
    <mergeCell ref="A24:A26"/>
    <mergeCell ref="B24:B26"/>
    <mergeCell ref="C24:D24"/>
    <mergeCell ref="J24:N24"/>
    <mergeCell ref="L25:L26"/>
    <mergeCell ref="N25:N26"/>
    <mergeCell ref="C25:C26"/>
    <mergeCell ref="D25:D26"/>
    <mergeCell ref="J25:J26"/>
    <mergeCell ref="K25:K26"/>
  </mergeCells>
  <pageMargins left="0.11811023622047245" right="0.11811023622047245" top="0.19685039370078741" bottom="0.1574803149606299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topLeftCell="A10" zoomScale="60" workbookViewId="0">
      <selection activeCell="M4" sqref="M4"/>
    </sheetView>
  </sheetViews>
  <sheetFormatPr defaultRowHeight="15"/>
  <cols>
    <col min="1" max="1" width="6.28515625" customWidth="1"/>
    <col min="2" max="2" width="27.85546875" customWidth="1"/>
    <col min="3" max="3" width="20" customWidth="1"/>
    <col min="4" max="4" width="21.28515625" customWidth="1"/>
    <col min="5" max="5" width="13.7109375" customWidth="1"/>
    <col min="6" max="6" width="11.5703125" customWidth="1"/>
    <col min="7" max="7" width="15" customWidth="1"/>
    <col min="8" max="8" width="13.7109375" customWidth="1"/>
    <col min="9" max="9" width="13.5703125" customWidth="1"/>
    <col min="10" max="10" width="14" customWidth="1"/>
    <col min="11" max="11" width="11.28515625" customWidth="1"/>
    <col min="14" max="14" width="14.28515625" customWidth="1"/>
    <col min="15" max="15" width="11.140625" customWidth="1"/>
    <col min="16" max="16" width="15" customWidth="1"/>
    <col min="17" max="17" width="16.140625" customWidth="1"/>
    <col min="18" max="18" width="20.5703125" customWidth="1"/>
    <col min="19" max="19" width="9.140625" customWidth="1"/>
  </cols>
  <sheetData>
    <row r="1" spans="1:19" ht="23.25">
      <c r="A1" s="37"/>
      <c r="B1" s="38" t="s">
        <v>76</v>
      </c>
      <c r="C1" s="38"/>
      <c r="D1" s="39"/>
      <c r="E1" s="40"/>
      <c r="F1" s="40"/>
      <c r="G1" s="40"/>
      <c r="H1" s="40"/>
      <c r="I1" s="40"/>
      <c r="J1" s="40"/>
      <c r="K1" s="40"/>
      <c r="L1" s="40"/>
      <c r="M1" s="40"/>
      <c r="N1" s="48" t="s">
        <v>77</v>
      </c>
      <c r="O1" s="48"/>
      <c r="P1" s="38"/>
      <c r="Q1" s="39"/>
      <c r="R1" s="40"/>
      <c r="S1" s="40"/>
    </row>
    <row r="2" spans="1:19" ht="23.25" customHeight="1">
      <c r="A2" s="37"/>
      <c r="B2" s="136" t="s">
        <v>78</v>
      </c>
      <c r="C2" s="136"/>
      <c r="D2" s="136"/>
      <c r="E2" s="40"/>
      <c r="F2" s="40"/>
      <c r="G2" s="40"/>
      <c r="H2" s="40"/>
      <c r="I2" s="40"/>
      <c r="J2" s="40"/>
      <c r="K2" s="40"/>
      <c r="L2" s="40"/>
      <c r="M2" s="174" t="s">
        <v>79</v>
      </c>
      <c r="N2" s="175"/>
      <c r="O2" s="175"/>
      <c r="P2" s="175"/>
      <c r="Q2" s="175"/>
      <c r="R2" s="175"/>
      <c r="S2" s="175"/>
    </row>
    <row r="3" spans="1:19" ht="23.25">
      <c r="A3" s="37"/>
      <c r="B3" s="42"/>
      <c r="C3" s="42"/>
      <c r="D3" s="42"/>
      <c r="E3" s="40"/>
      <c r="F3" s="40"/>
      <c r="G3" s="40"/>
      <c r="H3" s="40"/>
      <c r="I3" s="40"/>
      <c r="J3" s="40"/>
      <c r="K3" s="40"/>
      <c r="L3" s="40"/>
      <c r="M3" s="175"/>
      <c r="N3" s="175"/>
      <c r="O3" s="175"/>
      <c r="P3" s="175"/>
      <c r="Q3" s="175"/>
      <c r="R3" s="175"/>
      <c r="S3" s="175"/>
    </row>
    <row r="4" spans="1:19" ht="23.25">
      <c r="A4" s="37"/>
      <c r="B4" s="42"/>
      <c r="C4" s="42"/>
      <c r="D4" s="42"/>
      <c r="E4" s="40"/>
      <c r="F4" s="40"/>
      <c r="G4" s="40"/>
      <c r="H4" s="40"/>
      <c r="I4" s="40"/>
      <c r="J4" s="40"/>
      <c r="K4" s="40"/>
      <c r="L4" s="40"/>
      <c r="M4" s="40"/>
      <c r="N4" s="40"/>
      <c r="O4" s="42"/>
      <c r="P4" s="42"/>
      <c r="Q4" s="42"/>
      <c r="R4" s="40"/>
      <c r="S4" s="40"/>
    </row>
    <row r="5" spans="1:19" ht="23.25">
      <c r="A5" s="37"/>
      <c r="B5" s="137" t="s">
        <v>80</v>
      </c>
      <c r="C5" s="137"/>
      <c r="D5" s="137"/>
      <c r="E5" s="40"/>
      <c r="F5" s="40"/>
      <c r="G5" s="40"/>
      <c r="H5" s="40"/>
      <c r="I5" s="40"/>
      <c r="J5" s="40"/>
      <c r="K5" s="40"/>
      <c r="L5" s="40"/>
      <c r="M5" s="79" t="s">
        <v>87</v>
      </c>
      <c r="N5" s="79"/>
      <c r="O5" s="79"/>
      <c r="P5" s="79"/>
      <c r="Q5" s="79"/>
      <c r="R5" s="79"/>
      <c r="S5" s="40"/>
    </row>
    <row r="6" spans="1:19" ht="23.25">
      <c r="A6" s="43"/>
      <c r="B6" s="44"/>
      <c r="C6" s="44"/>
      <c r="D6" s="44"/>
      <c r="E6" s="43"/>
      <c r="F6" s="43"/>
      <c r="G6" s="43"/>
      <c r="H6" s="43"/>
      <c r="I6" s="43"/>
      <c r="J6" s="43"/>
      <c r="K6" s="44"/>
      <c r="L6" s="44"/>
      <c r="M6" s="44"/>
      <c r="N6" s="44"/>
      <c r="O6" s="39"/>
      <c r="P6" s="43"/>
      <c r="Q6" s="43"/>
      <c r="R6" s="43"/>
      <c r="S6" s="45"/>
    </row>
    <row r="7" spans="1:19" ht="12" customHeight="1">
      <c r="A7" s="138" t="s">
        <v>83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46"/>
    </row>
    <row r="8" spans="1:19" ht="9.7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47"/>
    </row>
    <row r="9" spans="1:19" ht="22.5">
      <c r="A9" s="139" t="s">
        <v>82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19" ht="20.25" thickBot="1">
      <c r="A10" s="2"/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173"/>
      <c r="P10" s="173"/>
      <c r="Q10" s="173"/>
      <c r="R10" s="173"/>
    </row>
    <row r="11" spans="1:19" ht="15" customHeight="1">
      <c r="A11" s="158" t="s">
        <v>0</v>
      </c>
      <c r="B11" s="161" t="s">
        <v>1</v>
      </c>
      <c r="C11" s="164" t="s">
        <v>2</v>
      </c>
      <c r="D11" s="165"/>
      <c r="E11" s="166" t="s">
        <v>3</v>
      </c>
      <c r="F11" s="167"/>
      <c r="G11" s="167"/>
      <c r="H11" s="167"/>
      <c r="I11" s="168"/>
      <c r="J11" s="166" t="s">
        <v>4</v>
      </c>
      <c r="K11" s="167"/>
      <c r="L11" s="167"/>
      <c r="M11" s="167"/>
      <c r="N11" s="168"/>
      <c r="O11" s="169" t="s">
        <v>5</v>
      </c>
      <c r="P11" s="154" t="s">
        <v>6</v>
      </c>
      <c r="Q11" s="154" t="s">
        <v>28</v>
      </c>
      <c r="R11" s="151" t="s">
        <v>27</v>
      </c>
    </row>
    <row r="12" spans="1:19">
      <c r="A12" s="159"/>
      <c r="B12" s="162"/>
      <c r="C12" s="154" t="s">
        <v>7</v>
      </c>
      <c r="D12" s="154" t="s">
        <v>8</v>
      </c>
      <c r="E12" s="156" t="s">
        <v>9</v>
      </c>
      <c r="F12" s="156" t="s">
        <v>10</v>
      </c>
      <c r="G12" s="156" t="s">
        <v>11</v>
      </c>
      <c r="H12" s="156" t="s">
        <v>74</v>
      </c>
      <c r="I12" s="151" t="s">
        <v>13</v>
      </c>
      <c r="J12" s="156" t="s">
        <v>9</v>
      </c>
      <c r="K12" s="156" t="s">
        <v>10</v>
      </c>
      <c r="L12" s="156" t="s">
        <v>11</v>
      </c>
      <c r="M12" s="156" t="s">
        <v>74</v>
      </c>
      <c r="N12" s="151" t="s">
        <v>12</v>
      </c>
      <c r="O12" s="170"/>
      <c r="P12" s="172"/>
      <c r="Q12" s="172"/>
      <c r="R12" s="152"/>
    </row>
    <row r="13" spans="1:19">
      <c r="A13" s="160"/>
      <c r="B13" s="163"/>
      <c r="C13" s="155"/>
      <c r="D13" s="155"/>
      <c r="E13" s="157"/>
      <c r="F13" s="157"/>
      <c r="G13" s="157"/>
      <c r="H13" s="157"/>
      <c r="I13" s="153"/>
      <c r="J13" s="157"/>
      <c r="K13" s="157"/>
      <c r="L13" s="157"/>
      <c r="M13" s="157"/>
      <c r="N13" s="153"/>
      <c r="O13" s="171"/>
      <c r="P13" s="155"/>
      <c r="Q13" s="155"/>
      <c r="R13" s="153"/>
    </row>
    <row r="14" spans="1:19">
      <c r="A14" s="145" t="s">
        <v>84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7"/>
    </row>
    <row r="15" spans="1:19">
      <c r="A15" s="49">
        <v>1</v>
      </c>
      <c r="B15" s="50" t="s">
        <v>60</v>
      </c>
      <c r="C15" s="51" t="s">
        <v>16</v>
      </c>
      <c r="D15" s="51" t="s">
        <v>15</v>
      </c>
      <c r="E15" s="52" t="s">
        <v>61</v>
      </c>
      <c r="F15" s="52">
        <v>0</v>
      </c>
      <c r="G15" s="52">
        <v>59.3</v>
      </c>
      <c r="H15" s="52">
        <v>0</v>
      </c>
      <c r="I15" s="53">
        <v>421.8</v>
      </c>
      <c r="J15" s="52">
        <v>362.5</v>
      </c>
      <c r="K15" s="52">
        <v>0</v>
      </c>
      <c r="L15" s="52">
        <v>0</v>
      </c>
      <c r="M15" s="52">
        <v>0</v>
      </c>
      <c r="N15" s="53">
        <v>362.5</v>
      </c>
      <c r="O15" s="54"/>
      <c r="P15" s="51" t="s">
        <v>14</v>
      </c>
      <c r="Q15" s="60">
        <f t="shared" ref="Q15:Q59" si="0">R15</f>
        <v>507500</v>
      </c>
      <c r="R15" s="55">
        <f t="shared" ref="R15:R59" si="1">N15*1400</f>
        <v>507500</v>
      </c>
    </row>
    <row r="16" spans="1:19">
      <c r="A16" s="56">
        <v>2</v>
      </c>
      <c r="B16" s="57" t="s">
        <v>31</v>
      </c>
      <c r="C16" s="58" t="s">
        <v>16</v>
      </c>
      <c r="D16" s="58" t="s">
        <v>15</v>
      </c>
      <c r="E16" s="59">
        <v>580.70000000000005</v>
      </c>
      <c r="F16" s="59">
        <v>0</v>
      </c>
      <c r="G16" s="59">
        <v>134.80000000000001</v>
      </c>
      <c r="H16" s="52">
        <v>0</v>
      </c>
      <c r="I16" s="61">
        <f t="shared" ref="I16:I22" si="2">E16+F16+G16</f>
        <v>715.5</v>
      </c>
      <c r="J16" s="59">
        <f t="shared" ref="J16:J59" si="3">E16</f>
        <v>580.70000000000005</v>
      </c>
      <c r="K16" s="60">
        <v>0</v>
      </c>
      <c r="L16" s="60">
        <v>0</v>
      </c>
      <c r="M16" s="52">
        <v>0</v>
      </c>
      <c r="N16" s="59">
        <f t="shared" ref="N16:N39" si="4">J16</f>
        <v>580.70000000000005</v>
      </c>
      <c r="O16" s="62"/>
      <c r="P16" s="58" t="s">
        <v>14</v>
      </c>
      <c r="Q16" s="60">
        <f t="shared" si="0"/>
        <v>812980.00000000012</v>
      </c>
      <c r="R16" s="55">
        <f t="shared" si="1"/>
        <v>812980.00000000012</v>
      </c>
      <c r="S16" s="117"/>
    </row>
    <row r="17" spans="1:19">
      <c r="A17" s="65">
        <v>3</v>
      </c>
      <c r="B17" s="36" t="s">
        <v>32</v>
      </c>
      <c r="C17" s="58" t="s">
        <v>16</v>
      </c>
      <c r="D17" s="66" t="s">
        <v>15</v>
      </c>
      <c r="E17" s="29">
        <v>262.60000000000002</v>
      </c>
      <c r="F17" s="29">
        <v>0</v>
      </c>
      <c r="G17" s="29">
        <v>83.1</v>
      </c>
      <c r="H17" s="52">
        <v>0</v>
      </c>
      <c r="I17" s="61">
        <f t="shared" si="2"/>
        <v>345.70000000000005</v>
      </c>
      <c r="J17" s="29">
        <f t="shared" si="3"/>
        <v>262.60000000000002</v>
      </c>
      <c r="K17" s="60">
        <v>0</v>
      </c>
      <c r="L17" s="60">
        <v>0</v>
      </c>
      <c r="M17" s="52">
        <v>0</v>
      </c>
      <c r="N17" s="29">
        <f t="shared" si="4"/>
        <v>262.60000000000002</v>
      </c>
      <c r="O17" s="62"/>
      <c r="P17" s="58" t="s">
        <v>14</v>
      </c>
      <c r="Q17" s="64">
        <f t="shared" si="0"/>
        <v>367640.00000000006</v>
      </c>
      <c r="R17" s="55">
        <f t="shared" si="1"/>
        <v>367640.00000000006</v>
      </c>
      <c r="S17" s="118"/>
    </row>
    <row r="18" spans="1:19">
      <c r="A18" s="49">
        <v>4</v>
      </c>
      <c r="B18" s="36" t="s">
        <v>53</v>
      </c>
      <c r="C18" s="58" t="s">
        <v>16</v>
      </c>
      <c r="D18" s="66" t="s">
        <v>15</v>
      </c>
      <c r="E18" s="29">
        <v>1305</v>
      </c>
      <c r="F18" s="29">
        <v>0</v>
      </c>
      <c r="G18" s="29">
        <v>670.1</v>
      </c>
      <c r="H18" s="52">
        <v>0</v>
      </c>
      <c r="I18" s="61">
        <f t="shared" si="2"/>
        <v>1975.1</v>
      </c>
      <c r="J18" s="29">
        <f t="shared" si="3"/>
        <v>1305</v>
      </c>
      <c r="K18" s="60">
        <v>0</v>
      </c>
      <c r="L18" s="60">
        <v>0</v>
      </c>
      <c r="M18" s="52">
        <v>0</v>
      </c>
      <c r="N18" s="29">
        <f t="shared" si="4"/>
        <v>1305</v>
      </c>
      <c r="O18" s="67"/>
      <c r="P18" s="58" t="s">
        <v>14</v>
      </c>
      <c r="Q18" s="64">
        <f t="shared" si="0"/>
        <v>1827000</v>
      </c>
      <c r="R18" s="55">
        <f t="shared" si="1"/>
        <v>1827000</v>
      </c>
      <c r="S18" s="118"/>
    </row>
    <row r="19" spans="1:19">
      <c r="A19" s="56">
        <v>5</v>
      </c>
      <c r="B19" s="36" t="s">
        <v>54</v>
      </c>
      <c r="C19" s="58" t="s">
        <v>16</v>
      </c>
      <c r="D19" s="66" t="s">
        <v>15</v>
      </c>
      <c r="E19" s="29">
        <v>447.7</v>
      </c>
      <c r="F19" s="29">
        <v>0</v>
      </c>
      <c r="G19" s="68">
        <v>303.39999999999998</v>
      </c>
      <c r="H19" s="52">
        <v>0</v>
      </c>
      <c r="I19" s="61">
        <f t="shared" si="2"/>
        <v>751.09999999999991</v>
      </c>
      <c r="J19" s="69">
        <f t="shared" si="3"/>
        <v>447.7</v>
      </c>
      <c r="K19" s="70">
        <v>0</v>
      </c>
      <c r="L19" s="70">
        <v>0</v>
      </c>
      <c r="M19" s="52">
        <v>0</v>
      </c>
      <c r="N19" s="71">
        <f t="shared" si="4"/>
        <v>447.7</v>
      </c>
      <c r="O19" s="62"/>
      <c r="P19" s="58" t="s">
        <v>14</v>
      </c>
      <c r="Q19" s="60">
        <f t="shared" si="0"/>
        <v>626780</v>
      </c>
      <c r="R19" s="55">
        <f t="shared" si="1"/>
        <v>626780</v>
      </c>
    </row>
    <row r="20" spans="1:19">
      <c r="A20" s="65">
        <v>6</v>
      </c>
      <c r="B20" s="36" t="s">
        <v>51</v>
      </c>
      <c r="C20" s="58" t="s">
        <v>16</v>
      </c>
      <c r="D20" s="66" t="s">
        <v>15</v>
      </c>
      <c r="E20" s="29">
        <v>298.60000000000002</v>
      </c>
      <c r="F20" s="29">
        <v>0</v>
      </c>
      <c r="G20" s="68">
        <v>97.4</v>
      </c>
      <c r="H20" s="52">
        <v>0</v>
      </c>
      <c r="I20" s="61">
        <f t="shared" si="2"/>
        <v>396</v>
      </c>
      <c r="J20" s="69">
        <f t="shared" si="3"/>
        <v>298.60000000000002</v>
      </c>
      <c r="K20" s="70">
        <v>0</v>
      </c>
      <c r="L20" s="70">
        <v>0</v>
      </c>
      <c r="M20" s="52">
        <v>0</v>
      </c>
      <c r="N20" s="71">
        <f t="shared" si="4"/>
        <v>298.60000000000002</v>
      </c>
      <c r="O20" s="62"/>
      <c r="P20" s="58" t="s">
        <v>14</v>
      </c>
      <c r="Q20" s="64">
        <f t="shared" si="0"/>
        <v>418040.00000000006</v>
      </c>
      <c r="R20" s="55">
        <f t="shared" si="1"/>
        <v>418040.00000000006</v>
      </c>
    </row>
    <row r="21" spans="1:19">
      <c r="A21" s="49">
        <v>7</v>
      </c>
      <c r="B21" s="36" t="s">
        <v>52</v>
      </c>
      <c r="C21" s="58" t="s">
        <v>16</v>
      </c>
      <c r="D21" s="66" t="s">
        <v>15</v>
      </c>
      <c r="E21" s="29">
        <v>306.8</v>
      </c>
      <c r="F21" s="29">
        <v>0</v>
      </c>
      <c r="G21" s="29">
        <v>289.7</v>
      </c>
      <c r="H21" s="52">
        <v>0</v>
      </c>
      <c r="I21" s="61">
        <f t="shared" si="2"/>
        <v>596.5</v>
      </c>
      <c r="J21" s="29">
        <f t="shared" si="3"/>
        <v>306.8</v>
      </c>
      <c r="K21" s="60">
        <v>0</v>
      </c>
      <c r="L21" s="60">
        <v>0</v>
      </c>
      <c r="M21" s="52">
        <v>0</v>
      </c>
      <c r="N21" s="29">
        <f t="shared" si="4"/>
        <v>306.8</v>
      </c>
      <c r="O21" s="62"/>
      <c r="P21" s="58" t="s">
        <v>14</v>
      </c>
      <c r="Q21" s="64">
        <f t="shared" si="0"/>
        <v>429520</v>
      </c>
      <c r="R21" s="55">
        <f t="shared" si="1"/>
        <v>429520</v>
      </c>
    </row>
    <row r="22" spans="1:19">
      <c r="A22" s="56">
        <v>8</v>
      </c>
      <c r="B22" s="36" t="s">
        <v>33</v>
      </c>
      <c r="C22" s="58" t="s">
        <v>16</v>
      </c>
      <c r="D22" s="66" t="s">
        <v>15</v>
      </c>
      <c r="E22" s="29">
        <v>1109.5</v>
      </c>
      <c r="F22" s="29">
        <v>0</v>
      </c>
      <c r="G22" s="29">
        <v>851.5</v>
      </c>
      <c r="H22" s="52">
        <v>0</v>
      </c>
      <c r="I22" s="61">
        <f t="shared" si="2"/>
        <v>1961</v>
      </c>
      <c r="J22" s="29">
        <f t="shared" si="3"/>
        <v>1109.5</v>
      </c>
      <c r="K22" s="60">
        <v>0</v>
      </c>
      <c r="L22" s="60">
        <v>0</v>
      </c>
      <c r="M22" s="52">
        <v>0</v>
      </c>
      <c r="N22" s="29">
        <f t="shared" si="4"/>
        <v>1109.5</v>
      </c>
      <c r="O22" s="62"/>
      <c r="P22" s="58" t="s">
        <v>14</v>
      </c>
      <c r="Q22" s="64">
        <f t="shared" si="0"/>
        <v>1553300</v>
      </c>
      <c r="R22" s="55">
        <f t="shared" si="1"/>
        <v>1553300</v>
      </c>
    </row>
    <row r="23" spans="1:19">
      <c r="A23" s="65">
        <v>9</v>
      </c>
      <c r="B23" s="36" t="s">
        <v>57</v>
      </c>
      <c r="C23" s="58" t="s">
        <v>16</v>
      </c>
      <c r="D23" s="66" t="s">
        <v>15</v>
      </c>
      <c r="E23" s="29">
        <v>301.10000000000002</v>
      </c>
      <c r="F23" s="29">
        <v>0</v>
      </c>
      <c r="G23" s="29">
        <v>215.3</v>
      </c>
      <c r="H23" s="52">
        <v>0</v>
      </c>
      <c r="I23" s="61">
        <f>G23+E23</f>
        <v>516.40000000000009</v>
      </c>
      <c r="J23" s="29">
        <f t="shared" si="3"/>
        <v>301.10000000000002</v>
      </c>
      <c r="K23" s="60">
        <v>0</v>
      </c>
      <c r="L23" s="60">
        <v>0</v>
      </c>
      <c r="M23" s="52">
        <v>0</v>
      </c>
      <c r="N23" s="29">
        <f t="shared" si="4"/>
        <v>301.10000000000002</v>
      </c>
      <c r="O23" s="62"/>
      <c r="P23" s="58" t="s">
        <v>14</v>
      </c>
      <c r="Q23" s="64">
        <f t="shared" si="0"/>
        <v>421540.00000000006</v>
      </c>
      <c r="R23" s="55">
        <f t="shared" si="1"/>
        <v>421540.00000000006</v>
      </c>
    </row>
    <row r="24" spans="1:19">
      <c r="A24" s="49">
        <v>10</v>
      </c>
      <c r="B24" s="36" t="s">
        <v>50</v>
      </c>
      <c r="C24" s="58" t="s">
        <v>16</v>
      </c>
      <c r="D24" s="66" t="s">
        <v>15</v>
      </c>
      <c r="E24" s="29">
        <v>368.5</v>
      </c>
      <c r="F24" s="29">
        <v>0</v>
      </c>
      <c r="G24" s="29">
        <v>255.4</v>
      </c>
      <c r="H24" s="52">
        <v>0</v>
      </c>
      <c r="I24" s="61">
        <f>E24+F24+G24</f>
        <v>623.9</v>
      </c>
      <c r="J24" s="29">
        <f t="shared" si="3"/>
        <v>368.5</v>
      </c>
      <c r="K24" s="60">
        <v>0</v>
      </c>
      <c r="L24" s="60">
        <v>0</v>
      </c>
      <c r="M24" s="52">
        <v>0</v>
      </c>
      <c r="N24" s="29">
        <f t="shared" si="4"/>
        <v>368.5</v>
      </c>
      <c r="O24" s="62"/>
      <c r="P24" s="58" t="s">
        <v>14</v>
      </c>
      <c r="Q24" s="64">
        <f t="shared" si="0"/>
        <v>515900</v>
      </c>
      <c r="R24" s="55">
        <f t="shared" si="1"/>
        <v>515900</v>
      </c>
    </row>
    <row r="25" spans="1:19">
      <c r="A25" s="56">
        <v>11</v>
      </c>
      <c r="B25" s="36" t="s">
        <v>58</v>
      </c>
      <c r="C25" s="58" t="s">
        <v>16</v>
      </c>
      <c r="D25" s="66" t="s">
        <v>15</v>
      </c>
      <c r="E25" s="29">
        <v>1054.9000000000001</v>
      </c>
      <c r="F25" s="29">
        <v>0</v>
      </c>
      <c r="G25" s="29">
        <v>331.4</v>
      </c>
      <c r="H25" s="52">
        <v>0</v>
      </c>
      <c r="I25" s="61">
        <f>G25+E25</f>
        <v>1386.3000000000002</v>
      </c>
      <c r="J25" s="29">
        <f t="shared" si="3"/>
        <v>1054.9000000000001</v>
      </c>
      <c r="K25" s="60">
        <v>0</v>
      </c>
      <c r="L25" s="60">
        <v>0</v>
      </c>
      <c r="M25" s="52">
        <v>0</v>
      </c>
      <c r="N25" s="29">
        <f t="shared" si="4"/>
        <v>1054.9000000000001</v>
      </c>
      <c r="O25" s="62"/>
      <c r="P25" s="58" t="s">
        <v>14</v>
      </c>
      <c r="Q25" s="64">
        <f t="shared" si="0"/>
        <v>1476860.0000000002</v>
      </c>
      <c r="R25" s="55">
        <f t="shared" si="1"/>
        <v>1476860.0000000002</v>
      </c>
    </row>
    <row r="26" spans="1:19">
      <c r="A26" s="65">
        <v>12</v>
      </c>
      <c r="B26" s="36" t="s">
        <v>56</v>
      </c>
      <c r="C26" s="58" t="s">
        <v>16</v>
      </c>
      <c r="D26" s="66" t="s">
        <v>15</v>
      </c>
      <c r="E26" s="29">
        <v>812</v>
      </c>
      <c r="F26" s="29">
        <v>0</v>
      </c>
      <c r="G26" s="29">
        <v>192.6</v>
      </c>
      <c r="H26" s="52">
        <v>0</v>
      </c>
      <c r="I26" s="61">
        <f>G26+E26</f>
        <v>1004.6</v>
      </c>
      <c r="J26" s="29">
        <f t="shared" si="3"/>
        <v>812</v>
      </c>
      <c r="K26" s="60">
        <v>0</v>
      </c>
      <c r="L26" s="60">
        <v>0</v>
      </c>
      <c r="M26" s="52">
        <v>0</v>
      </c>
      <c r="N26" s="29">
        <f t="shared" si="4"/>
        <v>812</v>
      </c>
      <c r="O26" s="62"/>
      <c r="P26" s="58" t="s">
        <v>14</v>
      </c>
      <c r="Q26" s="64">
        <f t="shared" si="0"/>
        <v>1136800</v>
      </c>
      <c r="R26" s="55">
        <f t="shared" si="1"/>
        <v>1136800</v>
      </c>
    </row>
    <row r="27" spans="1:19">
      <c r="A27" s="49">
        <v>13</v>
      </c>
      <c r="B27" s="36" t="s">
        <v>34</v>
      </c>
      <c r="C27" s="58" t="s">
        <v>16</v>
      </c>
      <c r="D27" s="66" t="s">
        <v>15</v>
      </c>
      <c r="E27" s="29">
        <v>1083.2</v>
      </c>
      <c r="F27" s="29">
        <v>0</v>
      </c>
      <c r="G27" s="29">
        <v>374.1</v>
      </c>
      <c r="H27" s="52">
        <v>0</v>
      </c>
      <c r="I27" s="61">
        <f>E27+F27+G27</f>
        <v>1457.3000000000002</v>
      </c>
      <c r="J27" s="29">
        <f t="shared" si="3"/>
        <v>1083.2</v>
      </c>
      <c r="K27" s="60">
        <v>0</v>
      </c>
      <c r="L27" s="60">
        <v>0</v>
      </c>
      <c r="M27" s="52">
        <v>0</v>
      </c>
      <c r="N27" s="29">
        <f t="shared" si="4"/>
        <v>1083.2</v>
      </c>
      <c r="O27" s="62"/>
      <c r="P27" s="58" t="s">
        <v>14</v>
      </c>
      <c r="Q27" s="64">
        <f t="shared" si="0"/>
        <v>1516480</v>
      </c>
      <c r="R27" s="55">
        <f t="shared" si="1"/>
        <v>1516480</v>
      </c>
    </row>
    <row r="28" spans="1:19">
      <c r="A28" s="56">
        <v>14</v>
      </c>
      <c r="B28" s="36" t="s">
        <v>62</v>
      </c>
      <c r="C28" s="58" t="s">
        <v>16</v>
      </c>
      <c r="D28" s="66" t="s">
        <v>15</v>
      </c>
      <c r="E28" s="29">
        <v>1042.2</v>
      </c>
      <c r="F28" s="29">
        <v>0</v>
      </c>
      <c r="G28" s="29">
        <v>280.2</v>
      </c>
      <c r="H28" s="52">
        <v>0</v>
      </c>
      <c r="I28" s="61">
        <f>G28+E28</f>
        <v>1322.4</v>
      </c>
      <c r="J28" s="29">
        <f t="shared" si="3"/>
        <v>1042.2</v>
      </c>
      <c r="K28" s="60">
        <v>0</v>
      </c>
      <c r="L28" s="60">
        <v>0</v>
      </c>
      <c r="M28" s="52">
        <v>0</v>
      </c>
      <c r="N28" s="29">
        <f t="shared" si="4"/>
        <v>1042.2</v>
      </c>
      <c r="O28" s="62"/>
      <c r="P28" s="58" t="s">
        <v>14</v>
      </c>
      <c r="Q28" s="64">
        <f t="shared" si="0"/>
        <v>1459080</v>
      </c>
      <c r="R28" s="55">
        <f t="shared" si="1"/>
        <v>1459080</v>
      </c>
    </row>
    <row r="29" spans="1:19" ht="30">
      <c r="A29" s="65">
        <v>15</v>
      </c>
      <c r="B29" s="36" t="s">
        <v>55</v>
      </c>
      <c r="C29" s="58" t="s">
        <v>16</v>
      </c>
      <c r="D29" s="66" t="s">
        <v>15</v>
      </c>
      <c r="E29" s="29">
        <v>2602.34</v>
      </c>
      <c r="F29" s="29">
        <v>0</v>
      </c>
      <c r="G29" s="29">
        <v>0</v>
      </c>
      <c r="H29" s="52">
        <v>0</v>
      </c>
      <c r="I29" s="61">
        <f>E29+F29+G29</f>
        <v>2602.34</v>
      </c>
      <c r="J29" s="29">
        <f t="shared" si="3"/>
        <v>2602.34</v>
      </c>
      <c r="K29" s="60">
        <v>0</v>
      </c>
      <c r="L29" s="60">
        <v>0</v>
      </c>
      <c r="M29" s="52">
        <v>0</v>
      </c>
      <c r="N29" s="29">
        <f t="shared" si="4"/>
        <v>2602.34</v>
      </c>
      <c r="O29" s="62"/>
      <c r="P29" s="58" t="s">
        <v>14</v>
      </c>
      <c r="Q29" s="64">
        <f t="shared" si="0"/>
        <v>3643276</v>
      </c>
      <c r="R29" s="55">
        <f t="shared" si="1"/>
        <v>3643276</v>
      </c>
    </row>
    <row r="30" spans="1:19">
      <c r="A30" s="49">
        <v>16</v>
      </c>
      <c r="B30" s="36" t="s">
        <v>63</v>
      </c>
      <c r="C30" s="58" t="s">
        <v>16</v>
      </c>
      <c r="D30" s="66" t="s">
        <v>15</v>
      </c>
      <c r="E30" s="29">
        <v>2584</v>
      </c>
      <c r="F30" s="29">
        <v>0</v>
      </c>
      <c r="G30" s="29">
        <v>2556.4</v>
      </c>
      <c r="H30" s="52">
        <v>0</v>
      </c>
      <c r="I30" s="61">
        <f>E30+F30+G30</f>
        <v>5140.3999999999996</v>
      </c>
      <c r="J30" s="29">
        <f t="shared" si="3"/>
        <v>2584</v>
      </c>
      <c r="K30" s="60">
        <v>0</v>
      </c>
      <c r="L30" s="60">
        <v>0</v>
      </c>
      <c r="M30" s="52">
        <v>0</v>
      </c>
      <c r="N30" s="29">
        <f t="shared" si="4"/>
        <v>2584</v>
      </c>
      <c r="O30" s="62"/>
      <c r="P30" s="58" t="s">
        <v>14</v>
      </c>
      <c r="Q30" s="64">
        <f t="shared" si="0"/>
        <v>3617600</v>
      </c>
      <c r="R30" s="55">
        <f t="shared" si="1"/>
        <v>3617600</v>
      </c>
    </row>
    <row r="31" spans="1:19">
      <c r="A31" s="56">
        <v>17</v>
      </c>
      <c r="B31" s="36" t="s">
        <v>73</v>
      </c>
      <c r="C31" s="58" t="s">
        <v>16</v>
      </c>
      <c r="D31" s="66" t="s">
        <v>15</v>
      </c>
      <c r="E31" s="29">
        <v>244.4</v>
      </c>
      <c r="F31" s="29">
        <v>0</v>
      </c>
      <c r="G31" s="29">
        <v>57.9</v>
      </c>
      <c r="H31" s="52">
        <v>0</v>
      </c>
      <c r="I31" s="61">
        <v>302.3</v>
      </c>
      <c r="J31" s="29">
        <f t="shared" si="3"/>
        <v>244.4</v>
      </c>
      <c r="K31" s="60">
        <v>0</v>
      </c>
      <c r="L31" s="60">
        <v>0</v>
      </c>
      <c r="M31" s="52">
        <v>0</v>
      </c>
      <c r="N31" s="29">
        <f t="shared" si="4"/>
        <v>244.4</v>
      </c>
      <c r="O31" s="62"/>
      <c r="P31" s="58" t="s">
        <v>14</v>
      </c>
      <c r="Q31" s="64">
        <f t="shared" si="0"/>
        <v>342160</v>
      </c>
      <c r="R31" s="55">
        <f t="shared" si="1"/>
        <v>342160</v>
      </c>
    </row>
    <row r="32" spans="1:19">
      <c r="A32" s="65">
        <v>18</v>
      </c>
      <c r="B32" s="36" t="s">
        <v>35</v>
      </c>
      <c r="C32" s="58" t="s">
        <v>16</v>
      </c>
      <c r="D32" s="66" t="s">
        <v>15</v>
      </c>
      <c r="E32" s="29">
        <v>697.2</v>
      </c>
      <c r="F32" s="29">
        <v>0</v>
      </c>
      <c r="G32" s="29">
        <v>194.5</v>
      </c>
      <c r="H32" s="52">
        <v>0</v>
      </c>
      <c r="I32" s="61">
        <f t="shared" ref="I32:I37" si="5">E32+F32+G32</f>
        <v>891.7</v>
      </c>
      <c r="J32" s="29">
        <f t="shared" si="3"/>
        <v>697.2</v>
      </c>
      <c r="K32" s="60">
        <v>0</v>
      </c>
      <c r="L32" s="60">
        <v>0</v>
      </c>
      <c r="M32" s="52">
        <v>0</v>
      </c>
      <c r="N32" s="29">
        <f t="shared" si="4"/>
        <v>697.2</v>
      </c>
      <c r="O32" s="62"/>
      <c r="P32" s="58" t="s">
        <v>14</v>
      </c>
      <c r="Q32" s="64">
        <f t="shared" si="0"/>
        <v>976080.00000000012</v>
      </c>
      <c r="R32" s="55">
        <f t="shared" si="1"/>
        <v>976080.00000000012</v>
      </c>
    </row>
    <row r="33" spans="1:19">
      <c r="A33" s="49">
        <v>19</v>
      </c>
      <c r="B33" s="36" t="s">
        <v>36</v>
      </c>
      <c r="C33" s="58" t="s">
        <v>16</v>
      </c>
      <c r="D33" s="66" t="s">
        <v>15</v>
      </c>
      <c r="E33" s="29">
        <v>512</v>
      </c>
      <c r="F33" s="29">
        <v>0</v>
      </c>
      <c r="G33" s="29">
        <v>136.5</v>
      </c>
      <c r="H33" s="52">
        <v>0</v>
      </c>
      <c r="I33" s="61">
        <f t="shared" si="5"/>
        <v>648.5</v>
      </c>
      <c r="J33" s="29">
        <f t="shared" si="3"/>
        <v>512</v>
      </c>
      <c r="K33" s="60">
        <v>0</v>
      </c>
      <c r="L33" s="60">
        <v>0</v>
      </c>
      <c r="M33" s="52">
        <v>0</v>
      </c>
      <c r="N33" s="29">
        <f t="shared" si="4"/>
        <v>512</v>
      </c>
      <c r="O33" s="62"/>
      <c r="P33" s="58" t="s">
        <v>14</v>
      </c>
      <c r="Q33" s="64">
        <f t="shared" si="0"/>
        <v>716800</v>
      </c>
      <c r="R33" s="55">
        <f t="shared" si="1"/>
        <v>716800</v>
      </c>
    </row>
    <row r="34" spans="1:19">
      <c r="A34" s="56">
        <v>20</v>
      </c>
      <c r="B34" s="36" t="s">
        <v>48</v>
      </c>
      <c r="C34" s="58" t="s">
        <v>16</v>
      </c>
      <c r="D34" s="66" t="s">
        <v>15</v>
      </c>
      <c r="E34" s="29">
        <v>211.9</v>
      </c>
      <c r="F34" s="29">
        <v>0</v>
      </c>
      <c r="G34" s="29">
        <v>79.3</v>
      </c>
      <c r="H34" s="52">
        <v>0</v>
      </c>
      <c r="I34" s="30">
        <f t="shared" si="5"/>
        <v>291.2</v>
      </c>
      <c r="J34" s="29">
        <f t="shared" si="3"/>
        <v>211.9</v>
      </c>
      <c r="K34" s="70">
        <v>0</v>
      </c>
      <c r="L34" s="70">
        <v>0</v>
      </c>
      <c r="M34" s="52">
        <v>0</v>
      </c>
      <c r="N34" s="29">
        <f t="shared" si="4"/>
        <v>211.9</v>
      </c>
      <c r="O34" s="62"/>
      <c r="P34" s="63" t="s">
        <v>14</v>
      </c>
      <c r="Q34" s="64">
        <f t="shared" si="0"/>
        <v>296660</v>
      </c>
      <c r="R34" s="55">
        <f t="shared" si="1"/>
        <v>296660</v>
      </c>
    </row>
    <row r="35" spans="1:19">
      <c r="A35" s="65">
        <v>21</v>
      </c>
      <c r="B35" s="35" t="s">
        <v>49</v>
      </c>
      <c r="C35" s="58" t="s">
        <v>16</v>
      </c>
      <c r="D35" s="66" t="s">
        <v>15</v>
      </c>
      <c r="E35" s="29">
        <v>457.7</v>
      </c>
      <c r="F35" s="72">
        <v>0</v>
      </c>
      <c r="G35" s="29">
        <v>170.4</v>
      </c>
      <c r="H35" s="52">
        <v>0</v>
      </c>
      <c r="I35" s="30">
        <f t="shared" si="5"/>
        <v>628.1</v>
      </c>
      <c r="J35" s="29">
        <f t="shared" si="3"/>
        <v>457.7</v>
      </c>
      <c r="K35" s="70">
        <v>0</v>
      </c>
      <c r="L35" s="70">
        <v>0</v>
      </c>
      <c r="M35" s="52">
        <v>0</v>
      </c>
      <c r="N35" s="29">
        <f t="shared" si="4"/>
        <v>457.7</v>
      </c>
      <c r="O35" s="62"/>
      <c r="P35" s="63" t="s">
        <v>14</v>
      </c>
      <c r="Q35" s="64">
        <f t="shared" si="0"/>
        <v>640780</v>
      </c>
      <c r="R35" s="55">
        <f t="shared" si="1"/>
        <v>640780</v>
      </c>
    </row>
    <row r="36" spans="1:19">
      <c r="A36" s="49">
        <v>22</v>
      </c>
      <c r="B36" s="36" t="s">
        <v>37</v>
      </c>
      <c r="C36" s="58" t="s">
        <v>16</v>
      </c>
      <c r="D36" s="66" t="s">
        <v>15</v>
      </c>
      <c r="E36" s="29">
        <v>540.4</v>
      </c>
      <c r="F36" s="29">
        <v>0</v>
      </c>
      <c r="G36" s="29">
        <v>371.6</v>
      </c>
      <c r="H36" s="52">
        <v>0</v>
      </c>
      <c r="I36" s="61">
        <f t="shared" si="5"/>
        <v>912</v>
      </c>
      <c r="J36" s="29">
        <f t="shared" si="3"/>
        <v>540.4</v>
      </c>
      <c r="K36" s="60">
        <v>0</v>
      </c>
      <c r="L36" s="60">
        <v>0</v>
      </c>
      <c r="M36" s="52">
        <v>0</v>
      </c>
      <c r="N36" s="29">
        <f t="shared" si="4"/>
        <v>540.4</v>
      </c>
      <c r="O36" s="62"/>
      <c r="P36" s="58" t="s">
        <v>14</v>
      </c>
      <c r="Q36" s="64">
        <f t="shared" si="0"/>
        <v>756560</v>
      </c>
      <c r="R36" s="55">
        <f t="shared" si="1"/>
        <v>756560</v>
      </c>
    </row>
    <row r="37" spans="1:19">
      <c r="A37" s="56">
        <v>23</v>
      </c>
      <c r="B37" s="36" t="s">
        <v>66</v>
      </c>
      <c r="C37" s="58" t="s">
        <v>16</v>
      </c>
      <c r="D37" s="66" t="s">
        <v>15</v>
      </c>
      <c r="E37" s="29">
        <v>1927.7</v>
      </c>
      <c r="F37" s="29">
        <v>0</v>
      </c>
      <c r="G37" s="29">
        <v>543.79999999999995</v>
      </c>
      <c r="H37" s="52">
        <v>0</v>
      </c>
      <c r="I37" s="61">
        <f t="shared" si="5"/>
        <v>2471.5</v>
      </c>
      <c r="J37" s="29">
        <f t="shared" si="3"/>
        <v>1927.7</v>
      </c>
      <c r="K37" s="60">
        <v>0</v>
      </c>
      <c r="L37" s="60">
        <v>0</v>
      </c>
      <c r="M37" s="52">
        <v>0</v>
      </c>
      <c r="N37" s="29">
        <f t="shared" si="4"/>
        <v>1927.7</v>
      </c>
      <c r="O37" s="62"/>
      <c r="P37" s="58" t="s">
        <v>14</v>
      </c>
      <c r="Q37" s="64">
        <f t="shared" si="0"/>
        <v>2698780</v>
      </c>
      <c r="R37" s="55">
        <f t="shared" si="1"/>
        <v>2698780</v>
      </c>
    </row>
    <row r="38" spans="1:19">
      <c r="A38" s="65">
        <v>24</v>
      </c>
      <c r="B38" s="36" t="s">
        <v>72</v>
      </c>
      <c r="C38" s="58" t="s">
        <v>16</v>
      </c>
      <c r="D38" s="66" t="s">
        <v>15</v>
      </c>
      <c r="E38" s="29">
        <v>591.29999999999995</v>
      </c>
      <c r="F38" s="29">
        <v>0</v>
      </c>
      <c r="G38" s="29">
        <v>441.3</v>
      </c>
      <c r="H38" s="52">
        <v>0</v>
      </c>
      <c r="I38" s="61">
        <v>1032.5999999999999</v>
      </c>
      <c r="J38" s="29">
        <f t="shared" si="3"/>
        <v>591.29999999999995</v>
      </c>
      <c r="K38" s="60">
        <v>0</v>
      </c>
      <c r="L38" s="60">
        <v>0</v>
      </c>
      <c r="M38" s="60">
        <v>0</v>
      </c>
      <c r="N38" s="29">
        <f t="shared" si="4"/>
        <v>591.29999999999995</v>
      </c>
      <c r="O38" s="62"/>
      <c r="P38" s="58" t="s">
        <v>14</v>
      </c>
      <c r="Q38" s="64">
        <f t="shared" si="0"/>
        <v>827819.99999999988</v>
      </c>
      <c r="R38" s="55">
        <f t="shared" si="1"/>
        <v>827819.99999999988</v>
      </c>
    </row>
    <row r="39" spans="1:19" ht="30">
      <c r="A39" s="49">
        <v>25</v>
      </c>
      <c r="B39" s="36" t="s">
        <v>38</v>
      </c>
      <c r="C39" s="58" t="s">
        <v>16</v>
      </c>
      <c r="D39" s="66" t="s">
        <v>15</v>
      </c>
      <c r="E39" s="29">
        <v>5802.4</v>
      </c>
      <c r="F39" s="29">
        <v>0</v>
      </c>
      <c r="G39" s="29">
        <v>4040</v>
      </c>
      <c r="H39" s="52">
        <v>0</v>
      </c>
      <c r="I39" s="61">
        <f>E39+F39+G39</f>
        <v>9842.4</v>
      </c>
      <c r="J39" s="29">
        <f t="shared" si="3"/>
        <v>5802.4</v>
      </c>
      <c r="K39" s="60">
        <v>0</v>
      </c>
      <c r="L39" s="60">
        <v>0</v>
      </c>
      <c r="M39" s="52">
        <v>0</v>
      </c>
      <c r="N39" s="29">
        <f t="shared" si="4"/>
        <v>5802.4</v>
      </c>
      <c r="O39" s="62"/>
      <c r="P39" s="58" t="s">
        <v>14</v>
      </c>
      <c r="Q39" s="64">
        <f t="shared" si="0"/>
        <v>8123359.9999999991</v>
      </c>
      <c r="R39" s="55">
        <f t="shared" si="1"/>
        <v>8123359.9999999991</v>
      </c>
    </row>
    <row r="40" spans="1:19" ht="45">
      <c r="A40" s="56">
        <v>26</v>
      </c>
      <c r="B40" s="36" t="s">
        <v>64</v>
      </c>
      <c r="C40" s="58" t="s">
        <v>16</v>
      </c>
      <c r="D40" s="66" t="s">
        <v>15</v>
      </c>
      <c r="E40" s="29">
        <v>6433.5</v>
      </c>
      <c r="F40" s="29">
        <v>0</v>
      </c>
      <c r="G40" s="29">
        <v>3742.4</v>
      </c>
      <c r="H40" s="52">
        <v>0</v>
      </c>
      <c r="I40" s="61">
        <f>E40+F40+G40</f>
        <v>10175.9</v>
      </c>
      <c r="J40" s="29">
        <f t="shared" si="3"/>
        <v>6433.5</v>
      </c>
      <c r="K40" s="60">
        <v>0</v>
      </c>
      <c r="L40" s="60">
        <v>0</v>
      </c>
      <c r="M40" s="52">
        <v>0</v>
      </c>
      <c r="N40" s="77">
        <v>6433.4999399999997</v>
      </c>
      <c r="O40" s="62"/>
      <c r="P40" s="58" t="s">
        <v>14</v>
      </c>
      <c r="Q40" s="64">
        <f t="shared" si="0"/>
        <v>9006899.9159999993</v>
      </c>
      <c r="R40" s="55">
        <f t="shared" si="1"/>
        <v>9006899.9159999993</v>
      </c>
      <c r="S40" s="13"/>
    </row>
    <row r="41" spans="1:19" ht="30">
      <c r="A41" s="65">
        <v>27</v>
      </c>
      <c r="B41" s="36" t="s">
        <v>67</v>
      </c>
      <c r="C41" s="58" t="s">
        <v>16</v>
      </c>
      <c r="D41" s="66" t="s">
        <v>15</v>
      </c>
      <c r="E41" s="29">
        <v>7894.0060000000003</v>
      </c>
      <c r="F41" s="29">
        <v>0</v>
      </c>
      <c r="G41" s="29">
        <v>4102.6000000000004</v>
      </c>
      <c r="H41" s="52">
        <v>0</v>
      </c>
      <c r="I41" s="61">
        <f>E41+F41+G41</f>
        <v>11996.606</v>
      </c>
      <c r="J41" s="29">
        <f t="shared" si="3"/>
        <v>7894.0060000000003</v>
      </c>
      <c r="K41" s="60">
        <v>0</v>
      </c>
      <c r="L41" s="60">
        <v>0</v>
      </c>
      <c r="M41" s="52">
        <v>0</v>
      </c>
      <c r="N41" s="29">
        <f t="shared" ref="N41:N59" si="6">J41</f>
        <v>7894.0060000000003</v>
      </c>
      <c r="O41" s="62"/>
      <c r="P41" s="58" t="s">
        <v>14</v>
      </c>
      <c r="Q41" s="64">
        <f t="shared" si="0"/>
        <v>11051608.4</v>
      </c>
      <c r="R41" s="55">
        <f t="shared" si="1"/>
        <v>11051608.4</v>
      </c>
      <c r="S41" s="13"/>
    </row>
    <row r="42" spans="1:19">
      <c r="A42" s="49">
        <v>28</v>
      </c>
      <c r="B42" s="36" t="s">
        <v>39</v>
      </c>
      <c r="C42" s="58" t="s">
        <v>16</v>
      </c>
      <c r="D42" s="66" t="s">
        <v>15</v>
      </c>
      <c r="E42" s="29">
        <v>352</v>
      </c>
      <c r="F42" s="29">
        <v>0</v>
      </c>
      <c r="G42" s="29">
        <v>233.9</v>
      </c>
      <c r="H42" s="52">
        <v>0</v>
      </c>
      <c r="I42" s="61">
        <f>E42+F42+G42</f>
        <v>585.9</v>
      </c>
      <c r="J42" s="29">
        <f t="shared" si="3"/>
        <v>352</v>
      </c>
      <c r="K42" s="60">
        <v>0</v>
      </c>
      <c r="L42" s="60">
        <v>0</v>
      </c>
      <c r="M42" s="52">
        <v>0</v>
      </c>
      <c r="N42" s="29">
        <f t="shared" si="6"/>
        <v>352</v>
      </c>
      <c r="O42" s="62"/>
      <c r="P42" s="58" t="s">
        <v>14</v>
      </c>
      <c r="Q42" s="64">
        <f t="shared" si="0"/>
        <v>492800</v>
      </c>
      <c r="R42" s="55">
        <f t="shared" si="1"/>
        <v>492800</v>
      </c>
      <c r="S42" s="13"/>
    </row>
    <row r="43" spans="1:19">
      <c r="A43" s="56">
        <v>29</v>
      </c>
      <c r="B43" s="36" t="s">
        <v>40</v>
      </c>
      <c r="C43" s="58" t="s">
        <v>16</v>
      </c>
      <c r="D43" s="66" t="s">
        <v>15</v>
      </c>
      <c r="E43" s="29">
        <v>449.7</v>
      </c>
      <c r="F43" s="29">
        <v>0</v>
      </c>
      <c r="G43" s="29">
        <v>410</v>
      </c>
      <c r="H43" s="52">
        <v>0</v>
      </c>
      <c r="I43" s="61">
        <f>E43+F43+G43</f>
        <v>859.7</v>
      </c>
      <c r="J43" s="29">
        <f t="shared" si="3"/>
        <v>449.7</v>
      </c>
      <c r="K43" s="60">
        <v>0</v>
      </c>
      <c r="L43" s="60">
        <v>0</v>
      </c>
      <c r="M43" s="52">
        <v>0</v>
      </c>
      <c r="N43" s="29">
        <f t="shared" si="6"/>
        <v>449.7</v>
      </c>
      <c r="O43" s="62"/>
      <c r="P43" s="58" t="s">
        <v>14</v>
      </c>
      <c r="Q43" s="64">
        <f t="shared" si="0"/>
        <v>629580</v>
      </c>
      <c r="R43" s="55">
        <f t="shared" si="1"/>
        <v>629580</v>
      </c>
    </row>
    <row r="44" spans="1:19">
      <c r="A44" s="65">
        <v>30</v>
      </c>
      <c r="B44" s="36" t="s">
        <v>65</v>
      </c>
      <c r="C44" s="58" t="s">
        <v>16</v>
      </c>
      <c r="D44" s="66" t="s">
        <v>15</v>
      </c>
      <c r="E44" s="29">
        <v>1805.8</v>
      </c>
      <c r="F44" s="29">
        <v>0</v>
      </c>
      <c r="G44" s="29">
        <v>784</v>
      </c>
      <c r="H44" s="52">
        <v>0</v>
      </c>
      <c r="I44" s="61">
        <v>2589.8000000000002</v>
      </c>
      <c r="J44" s="29">
        <f t="shared" si="3"/>
        <v>1805.8</v>
      </c>
      <c r="K44" s="60">
        <v>0</v>
      </c>
      <c r="L44" s="60">
        <v>0</v>
      </c>
      <c r="M44" s="52">
        <v>0</v>
      </c>
      <c r="N44" s="29">
        <f t="shared" si="6"/>
        <v>1805.8</v>
      </c>
      <c r="O44" s="62"/>
      <c r="P44" s="58" t="s">
        <v>14</v>
      </c>
      <c r="Q44" s="64">
        <f t="shared" si="0"/>
        <v>2528120</v>
      </c>
      <c r="R44" s="55">
        <f t="shared" si="1"/>
        <v>2528120</v>
      </c>
    </row>
    <row r="45" spans="1:19">
      <c r="A45" s="49">
        <v>31</v>
      </c>
      <c r="B45" s="36" t="s">
        <v>69</v>
      </c>
      <c r="C45" s="58" t="s">
        <v>16</v>
      </c>
      <c r="D45" s="66" t="s">
        <v>15</v>
      </c>
      <c r="E45" s="29">
        <v>1615.8</v>
      </c>
      <c r="F45" s="29">
        <v>0</v>
      </c>
      <c r="G45" s="29">
        <v>598</v>
      </c>
      <c r="H45" s="52">
        <v>0</v>
      </c>
      <c r="I45" s="61">
        <f t="shared" ref="I45:I53" si="7">E45+F45+G45</f>
        <v>2213.8000000000002</v>
      </c>
      <c r="J45" s="29">
        <f t="shared" si="3"/>
        <v>1615.8</v>
      </c>
      <c r="K45" s="60">
        <v>0</v>
      </c>
      <c r="L45" s="60">
        <v>0</v>
      </c>
      <c r="M45" s="52">
        <v>0</v>
      </c>
      <c r="N45" s="29">
        <f t="shared" si="6"/>
        <v>1615.8</v>
      </c>
      <c r="O45" s="62"/>
      <c r="P45" s="58" t="s">
        <v>14</v>
      </c>
      <c r="Q45" s="64">
        <f t="shared" si="0"/>
        <v>2262120</v>
      </c>
      <c r="R45" s="55">
        <f t="shared" si="1"/>
        <v>2262120</v>
      </c>
    </row>
    <row r="46" spans="1:19">
      <c r="A46" s="56">
        <v>32</v>
      </c>
      <c r="B46" s="36" t="s">
        <v>47</v>
      </c>
      <c r="C46" s="58" t="s">
        <v>16</v>
      </c>
      <c r="D46" s="66" t="s">
        <v>15</v>
      </c>
      <c r="E46" s="29">
        <v>228.4</v>
      </c>
      <c r="F46" s="29">
        <v>0</v>
      </c>
      <c r="G46" s="29">
        <v>143.30000000000001</v>
      </c>
      <c r="H46" s="52">
        <v>0</v>
      </c>
      <c r="I46" s="61">
        <f t="shared" si="7"/>
        <v>371.70000000000005</v>
      </c>
      <c r="J46" s="29">
        <f t="shared" si="3"/>
        <v>228.4</v>
      </c>
      <c r="K46" s="60">
        <v>0</v>
      </c>
      <c r="L46" s="60">
        <v>0</v>
      </c>
      <c r="M46" s="52">
        <v>0</v>
      </c>
      <c r="N46" s="29">
        <f t="shared" si="6"/>
        <v>228.4</v>
      </c>
      <c r="O46" s="62"/>
      <c r="P46" s="58" t="s">
        <v>14</v>
      </c>
      <c r="Q46" s="64">
        <f t="shared" si="0"/>
        <v>319760</v>
      </c>
      <c r="R46" s="55">
        <f t="shared" si="1"/>
        <v>319760</v>
      </c>
    </row>
    <row r="47" spans="1:19">
      <c r="A47" s="65">
        <v>33</v>
      </c>
      <c r="B47" s="36" t="s">
        <v>41</v>
      </c>
      <c r="C47" s="58" t="s">
        <v>16</v>
      </c>
      <c r="D47" s="66" t="s">
        <v>15</v>
      </c>
      <c r="E47" s="29">
        <v>721.1</v>
      </c>
      <c r="F47" s="29">
        <v>0</v>
      </c>
      <c r="G47" s="29">
        <v>653.1</v>
      </c>
      <c r="H47" s="52">
        <v>0</v>
      </c>
      <c r="I47" s="61">
        <f t="shared" si="7"/>
        <v>1374.2</v>
      </c>
      <c r="J47" s="29">
        <f t="shared" si="3"/>
        <v>721.1</v>
      </c>
      <c r="K47" s="60">
        <v>0</v>
      </c>
      <c r="L47" s="60">
        <v>0</v>
      </c>
      <c r="M47" s="52">
        <v>0</v>
      </c>
      <c r="N47" s="29">
        <f t="shared" si="6"/>
        <v>721.1</v>
      </c>
      <c r="O47" s="62"/>
      <c r="P47" s="58" t="s">
        <v>14</v>
      </c>
      <c r="Q47" s="64">
        <f t="shared" si="0"/>
        <v>1009540</v>
      </c>
      <c r="R47" s="55">
        <f t="shared" si="1"/>
        <v>1009540</v>
      </c>
      <c r="S47" s="13"/>
    </row>
    <row r="48" spans="1:19">
      <c r="A48" s="49">
        <v>34</v>
      </c>
      <c r="B48" s="36" t="s">
        <v>42</v>
      </c>
      <c r="C48" s="58" t="s">
        <v>16</v>
      </c>
      <c r="D48" s="66" t="s">
        <v>15</v>
      </c>
      <c r="E48" s="29">
        <v>1867.4</v>
      </c>
      <c r="F48" s="29">
        <v>0</v>
      </c>
      <c r="G48" s="29">
        <v>1363.5</v>
      </c>
      <c r="H48" s="52">
        <v>0</v>
      </c>
      <c r="I48" s="61">
        <f t="shared" si="7"/>
        <v>3230.9</v>
      </c>
      <c r="J48" s="29">
        <f t="shared" si="3"/>
        <v>1867.4</v>
      </c>
      <c r="K48" s="60">
        <v>0</v>
      </c>
      <c r="L48" s="60">
        <v>0</v>
      </c>
      <c r="M48" s="52">
        <v>0</v>
      </c>
      <c r="N48" s="29">
        <f t="shared" si="6"/>
        <v>1867.4</v>
      </c>
      <c r="O48" s="62"/>
      <c r="P48" s="58" t="s">
        <v>14</v>
      </c>
      <c r="Q48" s="64">
        <f t="shared" si="0"/>
        <v>2614360</v>
      </c>
      <c r="R48" s="55">
        <f t="shared" si="1"/>
        <v>2614360</v>
      </c>
      <c r="S48" s="13"/>
    </row>
    <row r="49" spans="1:18">
      <c r="A49" s="56">
        <v>35</v>
      </c>
      <c r="B49" s="36" t="s">
        <v>43</v>
      </c>
      <c r="C49" s="58" t="s">
        <v>16</v>
      </c>
      <c r="D49" s="66" t="s">
        <v>15</v>
      </c>
      <c r="E49" s="29">
        <v>302.8</v>
      </c>
      <c r="F49" s="29">
        <v>0</v>
      </c>
      <c r="G49" s="29">
        <v>234.9</v>
      </c>
      <c r="H49" s="52">
        <v>0</v>
      </c>
      <c r="I49" s="61">
        <f t="shared" si="7"/>
        <v>537.70000000000005</v>
      </c>
      <c r="J49" s="29">
        <f t="shared" si="3"/>
        <v>302.8</v>
      </c>
      <c r="K49" s="60">
        <v>0</v>
      </c>
      <c r="L49" s="60">
        <v>0</v>
      </c>
      <c r="M49" s="52">
        <v>0</v>
      </c>
      <c r="N49" s="29">
        <f t="shared" si="6"/>
        <v>302.8</v>
      </c>
      <c r="O49" s="62"/>
      <c r="P49" s="58" t="s">
        <v>14</v>
      </c>
      <c r="Q49" s="64">
        <f t="shared" si="0"/>
        <v>423920</v>
      </c>
      <c r="R49" s="55">
        <f t="shared" si="1"/>
        <v>423920</v>
      </c>
    </row>
    <row r="50" spans="1:18">
      <c r="A50" s="65">
        <v>36</v>
      </c>
      <c r="B50" s="36" t="s">
        <v>70</v>
      </c>
      <c r="C50" s="58" t="s">
        <v>16</v>
      </c>
      <c r="D50" s="66" t="s">
        <v>15</v>
      </c>
      <c r="E50" s="29">
        <v>1577.5</v>
      </c>
      <c r="F50" s="29">
        <v>0</v>
      </c>
      <c r="G50" s="29">
        <v>436.6</v>
      </c>
      <c r="H50" s="52">
        <v>0</v>
      </c>
      <c r="I50" s="61">
        <f t="shared" si="7"/>
        <v>2014.1</v>
      </c>
      <c r="J50" s="29">
        <f t="shared" si="3"/>
        <v>1577.5</v>
      </c>
      <c r="K50" s="60">
        <v>0</v>
      </c>
      <c r="L50" s="60">
        <v>0</v>
      </c>
      <c r="M50" s="52">
        <v>0</v>
      </c>
      <c r="N50" s="29">
        <f t="shared" si="6"/>
        <v>1577.5</v>
      </c>
      <c r="O50" s="62"/>
      <c r="P50" s="58" t="s">
        <v>14</v>
      </c>
      <c r="Q50" s="64">
        <f t="shared" si="0"/>
        <v>2208500</v>
      </c>
      <c r="R50" s="55">
        <f t="shared" si="1"/>
        <v>2208500</v>
      </c>
    </row>
    <row r="51" spans="1:18">
      <c r="A51" s="49">
        <v>37</v>
      </c>
      <c r="B51" s="36" t="s">
        <v>30</v>
      </c>
      <c r="C51" s="58" t="s">
        <v>16</v>
      </c>
      <c r="D51" s="66" t="s">
        <v>15</v>
      </c>
      <c r="E51" s="29">
        <v>1134.9000000000001</v>
      </c>
      <c r="F51" s="78">
        <v>0</v>
      </c>
      <c r="G51" s="29">
        <v>162.4</v>
      </c>
      <c r="H51" s="52">
        <v>0</v>
      </c>
      <c r="I51" s="61">
        <f t="shared" si="7"/>
        <v>1297.3000000000002</v>
      </c>
      <c r="J51" s="29">
        <f t="shared" si="3"/>
        <v>1134.9000000000001</v>
      </c>
      <c r="K51" s="60">
        <v>0</v>
      </c>
      <c r="L51" s="60">
        <v>0</v>
      </c>
      <c r="M51" s="52">
        <v>0</v>
      </c>
      <c r="N51" s="29">
        <f t="shared" si="6"/>
        <v>1134.9000000000001</v>
      </c>
      <c r="O51" s="62"/>
      <c r="P51" s="58" t="s">
        <v>14</v>
      </c>
      <c r="Q51" s="64">
        <f t="shared" si="0"/>
        <v>1588860.0000000002</v>
      </c>
      <c r="R51" s="55">
        <f t="shared" si="1"/>
        <v>1588860.0000000002</v>
      </c>
    </row>
    <row r="52" spans="1:18">
      <c r="A52" s="56">
        <v>38</v>
      </c>
      <c r="B52" s="36" t="s">
        <v>71</v>
      </c>
      <c r="C52" s="58" t="s">
        <v>16</v>
      </c>
      <c r="D52" s="66" t="s">
        <v>15</v>
      </c>
      <c r="E52" s="29">
        <v>2432.3000000000002</v>
      </c>
      <c r="F52" s="29">
        <v>0</v>
      </c>
      <c r="G52" s="29">
        <v>1738</v>
      </c>
      <c r="H52" s="52">
        <v>0</v>
      </c>
      <c r="I52" s="61">
        <f t="shared" si="7"/>
        <v>4170.3</v>
      </c>
      <c r="J52" s="29">
        <f t="shared" si="3"/>
        <v>2432.3000000000002</v>
      </c>
      <c r="K52" s="60">
        <v>0</v>
      </c>
      <c r="L52" s="60">
        <v>0</v>
      </c>
      <c r="M52" s="52">
        <v>0</v>
      </c>
      <c r="N52" s="29">
        <f t="shared" si="6"/>
        <v>2432.3000000000002</v>
      </c>
      <c r="O52" s="62"/>
      <c r="P52" s="58" t="s">
        <v>14</v>
      </c>
      <c r="Q52" s="64">
        <f t="shared" si="0"/>
        <v>3405220.0000000005</v>
      </c>
      <c r="R52" s="55">
        <f t="shared" si="1"/>
        <v>3405220.0000000005</v>
      </c>
    </row>
    <row r="53" spans="1:18">
      <c r="A53" s="65">
        <v>39</v>
      </c>
      <c r="B53" s="73" t="s">
        <v>46</v>
      </c>
      <c r="C53" s="66" t="s">
        <v>16</v>
      </c>
      <c r="D53" s="66" t="s">
        <v>15</v>
      </c>
      <c r="E53" s="71">
        <v>1381.6</v>
      </c>
      <c r="F53" s="71">
        <v>0</v>
      </c>
      <c r="G53" s="71">
        <v>205.9</v>
      </c>
      <c r="H53" s="52">
        <v>0</v>
      </c>
      <c r="I53" s="74">
        <f t="shared" si="7"/>
        <v>1587.5</v>
      </c>
      <c r="J53" s="71">
        <f t="shared" si="3"/>
        <v>1381.6</v>
      </c>
      <c r="K53" s="70">
        <v>0</v>
      </c>
      <c r="L53" s="70">
        <v>0</v>
      </c>
      <c r="M53" s="52">
        <v>0</v>
      </c>
      <c r="N53" s="71">
        <f t="shared" si="6"/>
        <v>1381.6</v>
      </c>
      <c r="O53" s="67"/>
      <c r="P53" s="66" t="s">
        <v>14</v>
      </c>
      <c r="Q53" s="64">
        <f t="shared" si="0"/>
        <v>1934239.9999999998</v>
      </c>
      <c r="R53" s="55">
        <f t="shared" si="1"/>
        <v>1934239.9999999998</v>
      </c>
    </row>
    <row r="54" spans="1:18">
      <c r="A54" s="49">
        <v>40</v>
      </c>
      <c r="B54" s="73" t="s">
        <v>59</v>
      </c>
      <c r="C54" s="66" t="s">
        <v>16</v>
      </c>
      <c r="D54" s="66" t="s">
        <v>15</v>
      </c>
      <c r="E54" s="71">
        <v>929.7</v>
      </c>
      <c r="F54" s="71">
        <v>0</v>
      </c>
      <c r="G54" s="71">
        <v>1062.2</v>
      </c>
      <c r="H54" s="52">
        <v>0</v>
      </c>
      <c r="I54" s="74">
        <f>G54+E54</f>
        <v>1991.9</v>
      </c>
      <c r="J54" s="69">
        <f t="shared" si="3"/>
        <v>929.7</v>
      </c>
      <c r="K54" s="70">
        <v>0</v>
      </c>
      <c r="L54" s="70">
        <v>0</v>
      </c>
      <c r="M54" s="52">
        <v>0</v>
      </c>
      <c r="N54" s="71">
        <f t="shared" si="6"/>
        <v>929.7</v>
      </c>
      <c r="O54" s="67"/>
      <c r="P54" s="66" t="s">
        <v>14</v>
      </c>
      <c r="Q54" s="64">
        <f t="shared" si="0"/>
        <v>1301580</v>
      </c>
      <c r="R54" s="55">
        <f t="shared" si="1"/>
        <v>1301580</v>
      </c>
    </row>
    <row r="55" spans="1:18" ht="30">
      <c r="A55" s="56">
        <v>41</v>
      </c>
      <c r="B55" s="75" t="s">
        <v>45</v>
      </c>
      <c r="C55" s="58" t="s">
        <v>16</v>
      </c>
      <c r="D55" s="58" t="s">
        <v>15</v>
      </c>
      <c r="E55" s="59">
        <v>1716</v>
      </c>
      <c r="F55" s="59">
        <v>0</v>
      </c>
      <c r="G55" s="59">
        <v>627.29999999999995</v>
      </c>
      <c r="H55" s="52">
        <v>0</v>
      </c>
      <c r="I55" s="61">
        <f>E55+F55+G55</f>
        <v>2343.3000000000002</v>
      </c>
      <c r="J55" s="59">
        <f t="shared" si="3"/>
        <v>1716</v>
      </c>
      <c r="K55" s="60">
        <v>0</v>
      </c>
      <c r="L55" s="60">
        <v>0</v>
      </c>
      <c r="M55" s="52">
        <v>0</v>
      </c>
      <c r="N55" s="59">
        <f t="shared" si="6"/>
        <v>1716</v>
      </c>
      <c r="O55" s="62"/>
      <c r="P55" s="58" t="s">
        <v>14</v>
      </c>
      <c r="Q55" s="60">
        <f t="shared" si="0"/>
        <v>2402400</v>
      </c>
      <c r="R55" s="55">
        <f t="shared" si="1"/>
        <v>2402400</v>
      </c>
    </row>
    <row r="56" spans="1:18" ht="30">
      <c r="A56" s="65">
        <v>42</v>
      </c>
      <c r="B56" s="75" t="s">
        <v>85</v>
      </c>
      <c r="C56" s="58" t="s">
        <v>16</v>
      </c>
      <c r="D56" s="58" t="s">
        <v>15</v>
      </c>
      <c r="E56" s="76">
        <v>2277.3000000000002</v>
      </c>
      <c r="F56" s="59">
        <v>0</v>
      </c>
      <c r="G56" s="59">
        <v>1592.1</v>
      </c>
      <c r="H56" s="52">
        <v>0</v>
      </c>
      <c r="I56" s="61">
        <v>3869.4</v>
      </c>
      <c r="J56" s="59">
        <f t="shared" si="3"/>
        <v>2277.3000000000002</v>
      </c>
      <c r="K56" s="60">
        <v>0</v>
      </c>
      <c r="L56" s="60">
        <v>0</v>
      </c>
      <c r="M56" s="60">
        <v>0</v>
      </c>
      <c r="N56" s="59">
        <f t="shared" si="6"/>
        <v>2277.3000000000002</v>
      </c>
      <c r="O56" s="62"/>
      <c r="P56" s="58" t="s">
        <v>14</v>
      </c>
      <c r="Q56" s="60">
        <f t="shared" si="0"/>
        <v>3188220.0000000005</v>
      </c>
      <c r="R56" s="55">
        <f t="shared" si="1"/>
        <v>3188220.0000000005</v>
      </c>
    </row>
    <row r="57" spans="1:18" ht="30">
      <c r="A57" s="49">
        <v>43</v>
      </c>
      <c r="B57" s="75" t="s">
        <v>86</v>
      </c>
      <c r="C57" s="58" t="s">
        <v>16</v>
      </c>
      <c r="D57" s="58" t="s">
        <v>15</v>
      </c>
      <c r="E57" s="59">
        <v>2148.1111999999998</v>
      </c>
      <c r="F57" s="59">
        <v>0</v>
      </c>
      <c r="G57" s="59">
        <v>1597.6</v>
      </c>
      <c r="H57" s="52">
        <v>0</v>
      </c>
      <c r="I57" s="61">
        <v>3745.71</v>
      </c>
      <c r="J57" s="59">
        <f t="shared" si="3"/>
        <v>2148.1111999999998</v>
      </c>
      <c r="K57" s="60">
        <v>0</v>
      </c>
      <c r="L57" s="60">
        <v>0</v>
      </c>
      <c r="M57" s="60">
        <v>0</v>
      </c>
      <c r="N57" s="59">
        <f t="shared" si="6"/>
        <v>2148.1111999999998</v>
      </c>
      <c r="O57" s="62"/>
      <c r="P57" s="58" t="s">
        <v>14</v>
      </c>
      <c r="Q57" s="60">
        <f t="shared" si="0"/>
        <v>3007355.6799999997</v>
      </c>
      <c r="R57" s="55">
        <f t="shared" si="1"/>
        <v>3007355.6799999997</v>
      </c>
    </row>
    <row r="58" spans="1:18">
      <c r="A58" s="56">
        <v>44</v>
      </c>
      <c r="B58" s="75" t="s">
        <v>44</v>
      </c>
      <c r="C58" s="58" t="s">
        <v>16</v>
      </c>
      <c r="D58" s="58" t="s">
        <v>15</v>
      </c>
      <c r="E58" s="59">
        <v>543.70000000000005</v>
      </c>
      <c r="F58" s="59">
        <v>0</v>
      </c>
      <c r="G58" s="59">
        <v>219.6</v>
      </c>
      <c r="H58" s="52">
        <v>0</v>
      </c>
      <c r="I58" s="61">
        <f>E58+F58+G58</f>
        <v>763.30000000000007</v>
      </c>
      <c r="J58" s="59">
        <f t="shared" si="3"/>
        <v>543.70000000000005</v>
      </c>
      <c r="K58" s="60">
        <v>0</v>
      </c>
      <c r="L58" s="60">
        <v>0</v>
      </c>
      <c r="M58" s="52">
        <v>0</v>
      </c>
      <c r="N58" s="59">
        <f t="shared" si="6"/>
        <v>543.70000000000005</v>
      </c>
      <c r="O58" s="62"/>
      <c r="P58" s="58" t="s">
        <v>14</v>
      </c>
      <c r="Q58" s="60">
        <f t="shared" si="0"/>
        <v>761180.00000000012</v>
      </c>
      <c r="R58" s="55">
        <f t="shared" si="1"/>
        <v>761180.00000000012</v>
      </c>
    </row>
    <row r="59" spans="1:18">
      <c r="A59" s="65">
        <v>45</v>
      </c>
      <c r="B59" s="75" t="s">
        <v>68</v>
      </c>
      <c r="C59" s="58" t="s">
        <v>16</v>
      </c>
      <c r="D59" s="58" t="s">
        <v>15</v>
      </c>
      <c r="E59" s="59">
        <v>824.6</v>
      </c>
      <c r="F59" s="59">
        <v>0</v>
      </c>
      <c r="G59" s="59">
        <v>407.4</v>
      </c>
      <c r="H59" s="52">
        <v>0</v>
      </c>
      <c r="I59" s="61">
        <f>E59+F59+G59</f>
        <v>1232</v>
      </c>
      <c r="J59" s="59">
        <f t="shared" si="3"/>
        <v>824.6</v>
      </c>
      <c r="K59" s="60">
        <v>0</v>
      </c>
      <c r="L59" s="60">
        <v>0</v>
      </c>
      <c r="M59" s="52">
        <v>0</v>
      </c>
      <c r="N59" s="59">
        <f t="shared" si="6"/>
        <v>824.6</v>
      </c>
      <c r="O59" s="62"/>
      <c r="P59" s="58" t="s">
        <v>14</v>
      </c>
      <c r="Q59" s="60">
        <f t="shared" si="0"/>
        <v>1154440</v>
      </c>
      <c r="R59" s="55">
        <f t="shared" si="1"/>
        <v>1154440</v>
      </c>
    </row>
    <row r="60" spans="1:18" ht="15.75" thickBot="1">
      <c r="A60" s="148" t="s">
        <v>75</v>
      </c>
      <c r="B60" s="149"/>
      <c r="C60" s="149"/>
      <c r="D60" s="150"/>
      <c r="E60" s="55">
        <f>SUM(E16:E59)</f>
        <v>61780.357200000006</v>
      </c>
      <c r="F60" s="55">
        <f>SUM(F16:F18)</f>
        <v>0</v>
      </c>
      <c r="G60" s="55">
        <f>SUM(G16:G55)</f>
        <v>29168.799999999999</v>
      </c>
      <c r="H60" s="55"/>
      <c r="I60" s="55">
        <f>SUM(I16:I55)</f>
        <v>85155.445999999996</v>
      </c>
      <c r="J60" s="55">
        <f>SUM(J16:J59)</f>
        <v>61780.357200000006</v>
      </c>
      <c r="K60" s="55">
        <f>SUM(K16:K18)</f>
        <v>0</v>
      </c>
      <c r="L60" s="55">
        <f>SUM(L16:L18)</f>
        <v>0</v>
      </c>
      <c r="M60" s="55"/>
      <c r="N60" s="55">
        <f>SUM(N16:N59)</f>
        <v>61780.357140000007</v>
      </c>
      <c r="O60" s="55">
        <f>SUM(O16:O18)</f>
        <v>0</v>
      </c>
      <c r="P60" s="55">
        <f>SUM(P16:P18)</f>
        <v>0</v>
      </c>
      <c r="Q60" s="55">
        <f>SUM(Q15:Q59)</f>
        <v>86999999.995999992</v>
      </c>
      <c r="R60" s="55">
        <f>SUM(R15:R59)</f>
        <v>86999999.995999992</v>
      </c>
    </row>
    <row r="61" spans="1:18" ht="15.75">
      <c r="A61" s="12"/>
      <c r="B61" s="8"/>
      <c r="C61" s="8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  <c r="P61" s="8"/>
      <c r="Q61" s="8"/>
      <c r="R61" s="9"/>
    </row>
    <row r="62" spans="1:18" ht="15.75">
      <c r="A62" s="12"/>
      <c r="B62" s="8"/>
      <c r="C62" s="8"/>
      <c r="D62" s="8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8"/>
      <c r="Q62" s="8"/>
      <c r="R62" s="9"/>
    </row>
  </sheetData>
  <sortState ref="B16:R60">
    <sortCondition ref="B16"/>
  </sortState>
  <mergeCells count="30">
    <mergeCell ref="B2:D2"/>
    <mergeCell ref="B5:D5"/>
    <mergeCell ref="A7:R8"/>
    <mergeCell ref="A9:S9"/>
    <mergeCell ref="E11:I11"/>
    <mergeCell ref="J11:N11"/>
    <mergeCell ref="O11:O13"/>
    <mergeCell ref="P11:P13"/>
    <mergeCell ref="Q11:Q13"/>
    <mergeCell ref="L12:L13"/>
    <mergeCell ref="M12:M13"/>
    <mergeCell ref="N12:N13"/>
    <mergeCell ref="O10:R10"/>
    <mergeCell ref="M2:S3"/>
    <mergeCell ref="A14:R14"/>
    <mergeCell ref="S16:S18"/>
    <mergeCell ref="A60:D60"/>
    <mergeCell ref="R11:R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A11:A13"/>
    <mergeCell ref="B11:B13"/>
    <mergeCell ref="C11:D11"/>
  </mergeCells>
  <pageMargins left="0.27559055118110237" right="0.35433070866141736" top="0.23622047244094491" bottom="0.23622047244094491" header="0.31496062992125984" footer="0.31496062992125984"/>
  <pageSetup paperSize="9" scale="50" orientation="landscape" r:id="rId1"/>
  <rowBreaks count="1" manualBreakCount="1">
    <brk id="60" max="17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2018-2020</vt:lpstr>
      <vt:lpstr>2018-2020(без мест)</vt:lpstr>
      <vt:lpstr>Лист3</vt:lpstr>
      <vt:lpstr>'2018-2020'!Заголовки_для_печати</vt:lpstr>
      <vt:lpstr>'2018-2020'!Область_печати</vt:lpstr>
      <vt:lpstr>'2018-2020(без мест)'!Область_печати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Василевский Станислав Сергеевич</dc:creator>
  <cp:lastModifiedBy>User</cp:lastModifiedBy>
  <cp:lastPrinted>2018-10-16T09:54:45Z</cp:lastPrinted>
  <dcterms:created xsi:type="dcterms:W3CDTF">2015-02-17T09:36:54Z</dcterms:created>
  <dcterms:modified xsi:type="dcterms:W3CDTF">2018-11-15T13:00:47Z</dcterms:modified>
</cp:coreProperties>
</file>