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7970" windowHeight="6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Лист1!$A$12:$N$12</definedName>
    <definedName name="_xlnm.Print_Area" localSheetId="0">Лист1!$A$1:$O$191</definedName>
  </definedNames>
  <calcPr calcId="125725"/>
</workbook>
</file>

<file path=xl/calcChain.xml><?xml version="1.0" encoding="utf-8"?>
<calcChain xmlns="http://schemas.openxmlformats.org/spreadsheetml/2006/main">
  <c r="O168" i="1"/>
  <c r="O169"/>
  <c r="O170"/>
  <c r="O171"/>
  <c r="L172"/>
  <c r="M172"/>
  <c r="N172"/>
  <c r="O173"/>
  <c r="O174"/>
  <c r="O175"/>
  <c r="O176"/>
  <c r="O177"/>
  <c r="O172" l="1"/>
  <c r="L103"/>
  <c r="O91" l="1"/>
  <c r="L161"/>
  <c r="M161"/>
  <c r="N16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41"/>
  <c r="L77"/>
  <c r="M77"/>
  <c r="N77"/>
  <c r="O59"/>
  <c r="O60"/>
  <c r="O61"/>
  <c r="O62"/>
  <c r="O63"/>
  <c r="O64"/>
  <c r="O65"/>
  <c r="O66"/>
  <c r="O67"/>
  <c r="O68"/>
  <c r="O69"/>
  <c r="O70"/>
  <c r="O71"/>
  <c r="O72"/>
  <c r="O73"/>
  <c r="O58"/>
  <c r="O76"/>
  <c r="L57"/>
  <c r="M57"/>
  <c r="N57"/>
  <c r="O37"/>
  <c r="O38"/>
  <c r="O39"/>
  <c r="O40"/>
  <c r="O41"/>
  <c r="O42"/>
  <c r="O43"/>
  <c r="O44"/>
  <c r="O45"/>
  <c r="O46"/>
  <c r="O47"/>
  <c r="O48"/>
  <c r="O49"/>
  <c r="O50"/>
  <c r="O51"/>
  <c r="O52"/>
  <c r="O53"/>
  <c r="O36"/>
  <c r="O56"/>
  <c r="L35"/>
  <c r="M35"/>
  <c r="N35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14"/>
  <c r="M103"/>
  <c r="N103"/>
  <c r="O102"/>
  <c r="O79"/>
  <c r="O80"/>
  <c r="O81"/>
  <c r="O82"/>
  <c r="O83"/>
  <c r="O84"/>
  <c r="O85"/>
  <c r="O86"/>
  <c r="O87"/>
  <c r="O88"/>
  <c r="O89"/>
  <c r="O90"/>
  <c r="O92"/>
  <c r="O93"/>
  <c r="O94"/>
  <c r="O95"/>
  <c r="O96"/>
  <c r="O97"/>
  <c r="O98"/>
  <c r="O99"/>
  <c r="O78"/>
  <c r="L140" l="1"/>
  <c r="M140"/>
  <c r="N140"/>
  <c r="O122"/>
  <c r="O123"/>
  <c r="O124"/>
  <c r="O125"/>
  <c r="O126"/>
  <c r="O127"/>
  <c r="O128"/>
  <c r="O129"/>
  <c r="O130"/>
  <c r="O131"/>
  <c r="O132"/>
  <c r="O133"/>
  <c r="O134"/>
  <c r="O135"/>
  <c r="O136"/>
  <c r="O137"/>
  <c r="O121"/>
  <c r="L181"/>
  <c r="M181"/>
  <c r="N181"/>
  <c r="O178"/>
  <c r="O179"/>
  <c r="O180"/>
  <c r="O163"/>
  <c r="O164"/>
  <c r="O165"/>
  <c r="O166"/>
  <c r="O167"/>
  <c r="O162"/>
  <c r="L120"/>
  <c r="M120"/>
  <c r="N120"/>
  <c r="O107"/>
  <c r="O108"/>
  <c r="O109"/>
  <c r="O110"/>
  <c r="O111"/>
  <c r="O112"/>
  <c r="O113"/>
  <c r="O114"/>
  <c r="O115"/>
  <c r="O116"/>
  <c r="O117"/>
  <c r="O118"/>
  <c r="O119"/>
  <c r="O106"/>
  <c r="O159"/>
  <c r="O160"/>
  <c r="E188"/>
  <c r="O139"/>
  <c r="O161" l="1"/>
  <c r="O140"/>
  <c r="O181"/>
  <c r="O74"/>
  <c r="O75"/>
  <c r="O77" l="1"/>
  <c r="O54"/>
  <c r="O55"/>
  <c r="O57" l="1"/>
  <c r="O184"/>
  <c r="N185"/>
  <c r="M185"/>
  <c r="L185"/>
  <c r="L187"/>
  <c r="M183"/>
  <c r="N183"/>
  <c r="O34"/>
  <c r="M188" l="1"/>
  <c r="O185"/>
  <c r="O105"/>
  <c r="O101"/>
  <c r="O100"/>
  <c r="O33"/>
  <c r="O35" s="1"/>
  <c r="L183"/>
  <c r="L188" s="1"/>
  <c r="O103" l="1"/>
  <c r="O104"/>
  <c r="O120" s="1"/>
  <c r="N187"/>
  <c r="N188" s="1"/>
  <c r="O187" l="1"/>
  <c r="O186"/>
  <c r="O182" l="1"/>
  <c r="O183" s="1"/>
  <c r="O188" s="1"/>
</calcChain>
</file>

<file path=xl/sharedStrings.xml><?xml version="1.0" encoding="utf-8"?>
<sst xmlns="http://schemas.openxmlformats.org/spreadsheetml/2006/main" count="719" uniqueCount="120">
  <si>
    <t xml:space="preserve"> в рамках реализации Государственной программы "Жилище" </t>
  </si>
  <si>
    <t>№ п/п</t>
  </si>
  <si>
    <t>Адрес объекта
(наименование объекта)</t>
  </si>
  <si>
    <t>Ед.
измер.</t>
  </si>
  <si>
    <t>Кол-во</t>
  </si>
  <si>
    <t>Вид выполняемых работ</t>
  </si>
  <si>
    <t>СОГЛАСОВАНО</t>
  </si>
  <si>
    <t xml:space="preserve">Заместитель префекта Троицкого </t>
  </si>
  <si>
    <t xml:space="preserve">и Новомосковского административных  </t>
  </si>
  <si>
    <t>округов города Москвы</t>
  </si>
  <si>
    <t>____________ М.В. Афалов</t>
  </si>
  <si>
    <t>Глава администрации</t>
  </si>
  <si>
    <t>муниципального образования</t>
  </si>
  <si>
    <t xml:space="preserve">____________ </t>
  </si>
  <si>
    <t>Муниципальное образование</t>
  </si>
  <si>
    <t>Тип объекта (дворовая территория, деревня, село парк, улица)</t>
  </si>
  <si>
    <t xml:space="preserve">Наименование объекта благоустройства, расположенных  на дворовой территории
(МАФ, АБП, газон и т.д.) </t>
  </si>
  <si>
    <t>Финансирование</t>
  </si>
  <si>
    <t xml:space="preserve">
Площадь*,
 кв.м, </t>
  </si>
  <si>
    <t>Привязка выполнения работ (детская площадка, спортивная площадка, зона тихого отдыха, др. )</t>
  </si>
  <si>
    <t>дворовая территория</t>
  </si>
  <si>
    <t>устройство</t>
  </si>
  <si>
    <t>асфальт</t>
  </si>
  <si>
    <t>детская площадка</t>
  </si>
  <si>
    <t>Хар-ка и тип материала</t>
  </si>
  <si>
    <t>Субсидии из бюджета
г. Москвы (руб)</t>
  </si>
  <si>
    <t>Патенты (руб)</t>
  </si>
  <si>
    <t>Местный бюджет (руб)</t>
  </si>
  <si>
    <t>Сумма (руб)</t>
  </si>
  <si>
    <t>газон</t>
  </si>
  <si>
    <t xml:space="preserve">тротуар </t>
  </si>
  <si>
    <t>м2</t>
  </si>
  <si>
    <t>шт</t>
  </si>
  <si>
    <t xml:space="preserve">устройство </t>
  </si>
  <si>
    <t>Кленовское</t>
  </si>
  <si>
    <t>деревня</t>
  </si>
  <si>
    <t>грунт</t>
  </si>
  <si>
    <t>металл, бетон, дерево, пластик, асфальт, резина,краска,песок, щебень</t>
  </si>
  <si>
    <t>ВСЕГО:</t>
  </si>
  <si>
    <t>итого:</t>
  </si>
  <si>
    <t>А. М. Чигаев</t>
  </si>
  <si>
    <t>территория жилой застройки</t>
  </si>
  <si>
    <t>устройство тротуара</t>
  </si>
  <si>
    <t xml:space="preserve">Адресный перечень по благоустройству территории жилой застройки Троицкого и Новомосковского административных округов в 2019 году           </t>
  </si>
  <si>
    <t>ремонт газона</t>
  </si>
  <si>
    <t>детская площадка и спортивная площадка</t>
  </si>
  <si>
    <t>ремонт</t>
  </si>
  <si>
    <t>село</t>
  </si>
  <si>
    <t>замена</t>
  </si>
  <si>
    <t>замена резинового покрытия детской площадки</t>
  </si>
  <si>
    <t>итого</t>
  </si>
  <si>
    <t>Октябрьская д.2</t>
  </si>
  <si>
    <t>с. Кленово ул..Октябрьская д.6</t>
  </si>
  <si>
    <t>устройство освещения</t>
  </si>
  <si>
    <t>шт.</t>
  </si>
  <si>
    <t xml:space="preserve">ПСД на освещение </t>
  </si>
  <si>
    <t>ПСД на освещение</t>
  </si>
  <si>
    <t>21901,5м2</t>
  </si>
  <si>
    <t>установка урн</t>
  </si>
  <si>
    <t>установка диванов парковых</t>
  </si>
  <si>
    <t>установка</t>
  </si>
  <si>
    <t>детская площадка, спортивная площадка</t>
  </si>
  <si>
    <t xml:space="preserve">детская площадка, </t>
  </si>
  <si>
    <t>устройство основания детской площадки</t>
  </si>
  <si>
    <t>песок, щебень, асфальт, резиновое покрытие</t>
  </si>
  <si>
    <t>установка качелей- балансир</t>
  </si>
  <si>
    <t>установка качалки на пружине</t>
  </si>
  <si>
    <t>установка карусели</t>
  </si>
  <si>
    <t>установка качелей двойных</t>
  </si>
  <si>
    <t>установка песочницы</t>
  </si>
  <si>
    <t>установка игрового комплекса</t>
  </si>
  <si>
    <t>металл, бетон, дерево, пластик</t>
  </si>
  <si>
    <t>устройство основания спортивной площадки(тренажеры)</t>
  </si>
  <si>
    <t>установка тренажеров</t>
  </si>
  <si>
    <t>установка навеса для тренажеров</t>
  </si>
  <si>
    <t>металл, бетон</t>
  </si>
  <si>
    <t>устройство основания  спортивной площадки (воркаут)</t>
  </si>
  <si>
    <t>установка комплекса воркаут</t>
  </si>
  <si>
    <t>установка брусьев двойных</t>
  </si>
  <si>
    <t>установка лавки с упорами для отжимания</t>
  </si>
  <si>
    <t>монтаж упоров разновысоких</t>
  </si>
  <si>
    <t>разработка</t>
  </si>
  <si>
    <t>устройство основания  детской площадки</t>
  </si>
  <si>
    <t>устройство основания  спортивной площадки              ( тренажеры)</t>
  </si>
  <si>
    <t xml:space="preserve">установка тренажеров </t>
  </si>
  <si>
    <t>устройство основания спортивной площадки (воркаут)</t>
  </si>
  <si>
    <t>металл, бетон, дерево,</t>
  </si>
  <si>
    <t>детская, спортивная площадки</t>
  </si>
  <si>
    <t>устройство  основания спортивной площадки (воркаут, тренажеры)</t>
  </si>
  <si>
    <t>устройство основания  спортивной площадки               ( универсальная игровая)</t>
  </si>
  <si>
    <t>искусственная трава ,песок, щебень</t>
  </si>
  <si>
    <t>установка ворот футбольных</t>
  </si>
  <si>
    <t>установка баскетбольных щитов</t>
  </si>
  <si>
    <t>установка стоек универсальных с сеткой</t>
  </si>
  <si>
    <t>к-т</t>
  </si>
  <si>
    <t>устройство основания детской и спортивной площадки</t>
  </si>
  <si>
    <t>установка качали-балансир</t>
  </si>
  <si>
    <t>установка качалок на пружине</t>
  </si>
  <si>
    <t xml:space="preserve">установка упоров разновысоких вертикальных </t>
  </si>
  <si>
    <t>устройство газона</t>
  </si>
  <si>
    <t>м3</t>
  </si>
  <si>
    <t>установка качели-балансир</t>
  </si>
  <si>
    <t xml:space="preserve">установка качелей </t>
  </si>
  <si>
    <t>установка теннисного стола</t>
  </si>
  <si>
    <t>установка спортивного комплекса</t>
  </si>
  <si>
    <t xml:space="preserve">установка упоров разноуровневых для отжиманий </t>
  </si>
  <si>
    <t>с. Кленово, ул. Центральная, вблизи стр.1</t>
  </si>
  <si>
    <t>д. Юрово, вблизи д. 11А</t>
  </si>
  <si>
    <t>д. Жохово, вблизи д.30</t>
  </si>
  <si>
    <t>д .Старогромово, вблизи д.15</t>
  </si>
  <si>
    <t>д Чириково вблизи д. 7А и д. 25 А</t>
  </si>
  <si>
    <t>д Коротыгино, вблизи д.26А</t>
  </si>
  <si>
    <t>д .Вяткино, вблизи д.4</t>
  </si>
  <si>
    <t>д. Свитино, вблизи д.29 и д. 14Б</t>
  </si>
  <si>
    <t>д Чегодаево, вблизи д.17</t>
  </si>
  <si>
    <t>Устройство ограждения</t>
  </si>
  <si>
    <t>м.п.</t>
  </si>
  <si>
    <t>металл, бетон, пластик</t>
  </si>
  <si>
    <t>д .Киселево, вблизи д.20</t>
  </si>
  <si>
    <t>Благоустройство территории жилой застройки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</si>
</sst>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2" tint="-0.89999084444715716"/>
      <name val="Times New Roman"/>
      <family val="1"/>
      <charset val="204"/>
    </font>
    <font>
      <b/>
      <sz val="10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2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2" fontId="3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1" fillId="0" borderId="3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7" fillId="0" borderId="6" xfId="0" applyFont="1" applyBorder="1"/>
    <xf numFmtId="164" fontId="7" fillId="0" borderId="8" xfId="0" applyNumberFormat="1" applyFont="1" applyBorder="1"/>
    <xf numFmtId="4" fontId="9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0" fillId="3" borderId="0" xfId="0" applyFill="1"/>
    <xf numFmtId="4" fontId="0" fillId="3" borderId="0" xfId="0" applyNumberFormat="1" applyFill="1"/>
    <xf numFmtId="0" fontId="7" fillId="3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1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0" fillId="0" borderId="6" xfId="0" applyNumberFormat="1" applyFont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1" fillId="4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0" fillId="3" borderId="0" xfId="0" applyNumberFormat="1" applyFill="1"/>
    <xf numFmtId="4" fontId="14" fillId="0" borderId="0" xfId="0" applyNumberFormat="1" applyFont="1"/>
    <xf numFmtId="4" fontId="3" fillId="0" borderId="0" xfId="0" applyNumberFormat="1" applyFont="1" applyFill="1" applyAlignment="1">
      <alignment horizontal="center" vertical="top"/>
    </xf>
    <xf numFmtId="0" fontId="0" fillId="0" borderId="0" xfId="0" applyAlignment="1">
      <alignment wrapText="1"/>
    </xf>
    <xf numFmtId="0" fontId="15" fillId="0" borderId="0" xfId="0" applyFont="1"/>
    <xf numFmtId="0" fontId="15" fillId="3" borderId="0" xfId="0" applyFont="1" applyFill="1"/>
    <xf numFmtId="4" fontId="15" fillId="0" borderId="0" xfId="0" applyNumberFormat="1" applyFont="1"/>
    <xf numFmtId="0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/>
    <xf numFmtId="4" fontId="14" fillId="0" borderId="0" xfId="0" applyNumberFormat="1" applyFont="1" applyFill="1"/>
    <xf numFmtId="0" fontId="0" fillId="0" borderId="0" xfId="0" applyFill="1"/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4" xfId="1" applyNumberFormat="1" applyFont="1" applyFill="1" applyBorder="1" applyAlignment="1">
      <alignment horizontal="center" vertical="center" wrapText="1"/>
    </xf>
    <xf numFmtId="0" fontId="1" fillId="3" borderId="3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18" fillId="0" borderId="4" xfId="1" applyNumberFormat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0"/>
  <sheetViews>
    <sheetView tabSelected="1" zoomScale="70" zoomScaleNormal="70" zoomScaleSheetLayoutView="70" workbookViewId="0">
      <pane ySplit="13" topLeftCell="A182" activePane="bottomLeft" state="frozen"/>
      <selection pane="bottomLeft" activeCell="A9" sqref="A9:N9"/>
    </sheetView>
  </sheetViews>
  <sheetFormatPr defaultRowHeight="15"/>
  <cols>
    <col min="1" max="1" width="6.85546875" customWidth="1"/>
    <col min="2" max="2" width="16.42578125" customWidth="1"/>
    <col min="3" max="3" width="23.28515625" customWidth="1"/>
    <col min="4" max="4" width="26.5703125" customWidth="1"/>
    <col min="5" max="5" width="11.42578125" customWidth="1"/>
    <col min="6" max="6" width="20.7109375" style="80" customWidth="1"/>
    <col min="7" max="7" width="13.140625" customWidth="1"/>
    <col min="8" max="8" width="6.42578125" customWidth="1"/>
    <col min="9" max="9" width="11.7109375" customWidth="1"/>
    <col min="10" max="10" width="10.28515625" customWidth="1"/>
    <col min="11" max="11" width="22.42578125" customWidth="1"/>
    <col min="12" max="12" width="16.28515625" customWidth="1"/>
    <col min="13" max="13" width="12.85546875" customWidth="1"/>
    <col min="14" max="14" width="16" style="120" customWidth="1"/>
    <col min="15" max="15" width="15" customWidth="1"/>
    <col min="16" max="16" width="23.42578125" customWidth="1"/>
    <col min="17" max="17" width="16.85546875" customWidth="1"/>
    <col min="18" max="18" width="3.5703125" customWidth="1"/>
    <col min="19" max="19" width="10.28515625" bestFit="1" customWidth="1"/>
    <col min="20" max="20" width="19.7109375" customWidth="1"/>
    <col min="21" max="21" width="33.140625" customWidth="1"/>
  </cols>
  <sheetData>
    <row r="1" spans="1:23">
      <c r="A1" s="11" t="s">
        <v>6</v>
      </c>
      <c r="B1" s="11"/>
      <c r="C1" s="11"/>
      <c r="D1" s="2"/>
      <c r="E1" s="12"/>
      <c r="F1" s="78"/>
      <c r="G1" s="3"/>
      <c r="H1" s="3"/>
      <c r="I1" s="4"/>
      <c r="J1" s="4"/>
      <c r="K1" s="3"/>
      <c r="L1" s="5"/>
      <c r="M1" s="14"/>
      <c r="N1" s="15" t="s">
        <v>6</v>
      </c>
      <c r="O1" s="15"/>
    </row>
    <row r="2" spans="1:23">
      <c r="A2" s="11"/>
      <c r="B2" s="11"/>
      <c r="C2" s="11"/>
      <c r="D2" s="2"/>
      <c r="E2" s="12"/>
      <c r="F2" s="78"/>
      <c r="G2" s="3"/>
      <c r="H2" s="3"/>
      <c r="I2" s="4"/>
      <c r="J2" s="4"/>
      <c r="K2" s="3"/>
      <c r="L2" s="5"/>
      <c r="M2" s="13"/>
      <c r="N2" s="14"/>
      <c r="O2" s="14"/>
      <c r="P2" s="15"/>
    </row>
    <row r="3" spans="1:23">
      <c r="A3" s="121" t="s">
        <v>11</v>
      </c>
      <c r="B3" s="121"/>
      <c r="C3" s="121"/>
      <c r="D3" s="121"/>
      <c r="E3" s="12"/>
      <c r="F3" s="78"/>
      <c r="G3" s="3"/>
      <c r="H3" s="3"/>
      <c r="I3" s="4"/>
      <c r="J3" s="4"/>
      <c r="K3" s="3"/>
      <c r="L3" s="5"/>
      <c r="M3" s="13"/>
      <c r="N3" s="16" t="s">
        <v>7</v>
      </c>
      <c r="O3" s="16"/>
      <c r="P3" s="17"/>
    </row>
    <row r="4" spans="1:23">
      <c r="A4" s="121" t="s">
        <v>12</v>
      </c>
      <c r="B4" s="121"/>
      <c r="C4" s="121"/>
      <c r="D4" s="121"/>
      <c r="E4" s="12"/>
      <c r="F4" s="78"/>
      <c r="G4" s="98"/>
      <c r="H4" s="3"/>
      <c r="I4" s="4"/>
      <c r="J4" s="4"/>
      <c r="K4" s="3"/>
      <c r="L4" s="5"/>
      <c r="M4" s="13"/>
      <c r="N4" s="16" t="s">
        <v>8</v>
      </c>
      <c r="O4" s="16"/>
      <c r="P4" s="17"/>
    </row>
    <row r="5" spans="1:23">
      <c r="A5" s="11"/>
      <c r="B5" s="11"/>
      <c r="C5" s="11"/>
      <c r="D5" s="2"/>
      <c r="E5" s="12"/>
      <c r="F5" s="78"/>
      <c r="G5" s="3"/>
      <c r="H5" s="3"/>
      <c r="I5" s="4"/>
      <c r="J5" s="4"/>
      <c r="K5" s="3"/>
      <c r="L5" s="5"/>
      <c r="M5" s="13"/>
      <c r="N5" s="16" t="s">
        <v>9</v>
      </c>
      <c r="O5" s="16"/>
      <c r="P5" s="17"/>
      <c r="S5" s="44"/>
    </row>
    <row r="6" spans="1:23">
      <c r="A6" s="11" t="s">
        <v>13</v>
      </c>
      <c r="B6" s="23" t="s">
        <v>40</v>
      </c>
      <c r="C6" s="11"/>
      <c r="D6" s="2"/>
      <c r="E6" s="12"/>
      <c r="F6" s="78"/>
      <c r="G6" s="3"/>
      <c r="H6" s="3"/>
      <c r="I6" s="4"/>
      <c r="J6" s="4"/>
      <c r="K6" s="3"/>
      <c r="L6" s="5"/>
      <c r="M6" s="13"/>
      <c r="N6" s="16" t="s">
        <v>10</v>
      </c>
      <c r="O6" s="16"/>
      <c r="P6" s="17"/>
      <c r="S6" s="46"/>
      <c r="T6" s="39"/>
      <c r="U6" s="45"/>
    </row>
    <row r="7" spans="1:23">
      <c r="A7" s="11"/>
      <c r="B7" s="11"/>
      <c r="C7" s="11"/>
      <c r="D7" s="2"/>
      <c r="E7" s="12"/>
      <c r="F7" s="78"/>
      <c r="G7" s="3"/>
      <c r="H7" s="3"/>
      <c r="I7" s="4"/>
      <c r="J7" s="4"/>
      <c r="K7" s="3"/>
      <c r="L7" s="5"/>
      <c r="M7" s="13"/>
      <c r="N7" s="16"/>
      <c r="O7" s="16"/>
      <c r="P7" s="17"/>
      <c r="S7" s="46"/>
      <c r="T7" s="39"/>
      <c r="U7" s="45"/>
    </row>
    <row r="8" spans="1:23">
      <c r="A8" s="122" t="s">
        <v>43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0"/>
      <c r="S8" s="46"/>
      <c r="T8" s="39"/>
      <c r="U8" s="45"/>
    </row>
    <row r="9" spans="1:23">
      <c r="A9" s="122" t="s">
        <v>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0"/>
      <c r="S9" s="46"/>
      <c r="T9" s="40"/>
      <c r="U9" s="45"/>
    </row>
    <row r="10" spans="1:23">
      <c r="A10" s="1"/>
      <c r="B10" s="1"/>
      <c r="C10" s="1"/>
      <c r="D10" s="2"/>
      <c r="E10" s="3"/>
      <c r="F10" s="78"/>
      <c r="G10" s="4"/>
      <c r="H10" s="3"/>
      <c r="I10" s="5"/>
      <c r="J10" s="5"/>
      <c r="K10" s="6"/>
      <c r="L10" s="7"/>
      <c r="M10" s="7"/>
      <c r="N10" s="7"/>
      <c r="O10" s="7"/>
      <c r="S10" s="46"/>
      <c r="T10" s="39"/>
      <c r="U10" s="38"/>
    </row>
    <row r="11" spans="1:23" ht="18.75">
      <c r="A11" s="124" t="s">
        <v>1</v>
      </c>
      <c r="B11" s="124" t="s">
        <v>14</v>
      </c>
      <c r="C11" s="129" t="s">
        <v>15</v>
      </c>
      <c r="D11" s="129" t="s">
        <v>2</v>
      </c>
      <c r="E11" s="131" t="s">
        <v>18</v>
      </c>
      <c r="F11" s="126" t="s">
        <v>16</v>
      </c>
      <c r="G11" s="126" t="s">
        <v>4</v>
      </c>
      <c r="H11" s="126" t="s">
        <v>3</v>
      </c>
      <c r="I11" s="126" t="s">
        <v>24</v>
      </c>
      <c r="J11" s="126" t="s">
        <v>5</v>
      </c>
      <c r="K11" s="128" t="s">
        <v>19</v>
      </c>
      <c r="L11" s="123" t="s">
        <v>17</v>
      </c>
      <c r="M11" s="123"/>
      <c r="N11" s="123"/>
      <c r="O11" s="123"/>
      <c r="S11" s="44"/>
      <c r="T11" s="41"/>
      <c r="U11" s="43"/>
      <c r="W11" s="42"/>
    </row>
    <row r="12" spans="1:23" ht="114" customHeight="1">
      <c r="A12" s="125"/>
      <c r="B12" s="125"/>
      <c r="C12" s="130"/>
      <c r="D12" s="130"/>
      <c r="E12" s="132"/>
      <c r="F12" s="127"/>
      <c r="G12" s="127"/>
      <c r="H12" s="127"/>
      <c r="I12" s="127"/>
      <c r="J12" s="127"/>
      <c r="K12" s="128"/>
      <c r="L12" s="8" t="s">
        <v>25</v>
      </c>
      <c r="M12" s="8" t="s">
        <v>26</v>
      </c>
      <c r="N12" s="8" t="s">
        <v>27</v>
      </c>
      <c r="O12" s="8" t="s">
        <v>28</v>
      </c>
    </row>
    <row r="13" spans="1:2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8</v>
      </c>
      <c r="H13" s="9">
        <v>7</v>
      </c>
      <c r="I13" s="9">
        <v>9</v>
      </c>
      <c r="J13" s="9">
        <v>10</v>
      </c>
      <c r="K13" s="9">
        <v>11</v>
      </c>
      <c r="L13" s="18">
        <v>12</v>
      </c>
      <c r="M13" s="18">
        <v>13</v>
      </c>
      <c r="N13" s="18">
        <v>14</v>
      </c>
      <c r="O13" s="18">
        <v>15</v>
      </c>
    </row>
    <row r="14" spans="1:23" ht="89.25" customHeight="1">
      <c r="A14" s="142">
        <v>1</v>
      </c>
      <c r="B14" s="142" t="s">
        <v>34</v>
      </c>
      <c r="C14" s="145" t="s">
        <v>35</v>
      </c>
      <c r="D14" s="148" t="s">
        <v>108</v>
      </c>
      <c r="E14" s="151">
        <v>350</v>
      </c>
      <c r="F14" s="54" t="s">
        <v>63</v>
      </c>
      <c r="G14" s="56">
        <v>150</v>
      </c>
      <c r="H14" s="54" t="s">
        <v>31</v>
      </c>
      <c r="I14" s="59" t="s">
        <v>64</v>
      </c>
      <c r="J14" s="54" t="s">
        <v>21</v>
      </c>
      <c r="K14" s="160" t="s">
        <v>41</v>
      </c>
      <c r="L14" s="63">
        <v>614714.74</v>
      </c>
      <c r="M14" s="81">
        <v>0</v>
      </c>
      <c r="N14" s="82">
        <v>0</v>
      </c>
      <c r="O14" s="58">
        <f>N14+M14+L14</f>
        <v>614714.74</v>
      </c>
      <c r="Q14" s="45"/>
      <c r="T14" s="45"/>
    </row>
    <row r="15" spans="1:23" ht="59.25" customHeight="1">
      <c r="A15" s="143"/>
      <c r="B15" s="143"/>
      <c r="C15" s="146"/>
      <c r="D15" s="149"/>
      <c r="E15" s="152"/>
      <c r="F15" s="54" t="s">
        <v>65</v>
      </c>
      <c r="G15" s="56">
        <v>1</v>
      </c>
      <c r="H15" s="54" t="s">
        <v>32</v>
      </c>
      <c r="I15" s="59" t="s">
        <v>71</v>
      </c>
      <c r="J15" s="54" t="s">
        <v>60</v>
      </c>
      <c r="K15" s="161"/>
      <c r="L15" s="63">
        <v>27617.1</v>
      </c>
      <c r="M15" s="81">
        <v>0</v>
      </c>
      <c r="N15" s="82">
        <v>0</v>
      </c>
      <c r="O15" s="58">
        <f t="shared" ref="O15:O32" si="0">N15+M15+L15</f>
        <v>27617.1</v>
      </c>
      <c r="P15" s="38"/>
      <c r="Q15" s="44"/>
      <c r="T15" s="45"/>
    </row>
    <row r="16" spans="1:23" ht="58.5" customHeight="1">
      <c r="A16" s="143"/>
      <c r="B16" s="143"/>
      <c r="C16" s="146"/>
      <c r="D16" s="149"/>
      <c r="E16" s="152"/>
      <c r="F16" s="54" t="s">
        <v>66</v>
      </c>
      <c r="G16" s="56">
        <v>1</v>
      </c>
      <c r="H16" s="54" t="s">
        <v>32</v>
      </c>
      <c r="I16" s="59" t="s">
        <v>71</v>
      </c>
      <c r="J16" s="54" t="s">
        <v>60</v>
      </c>
      <c r="K16" s="161"/>
      <c r="L16" s="63">
        <v>28503.06</v>
      </c>
      <c r="M16" s="81">
        <v>0</v>
      </c>
      <c r="N16" s="82">
        <v>0</v>
      </c>
      <c r="O16" s="58">
        <f t="shared" si="0"/>
        <v>28503.06</v>
      </c>
      <c r="Q16" s="44"/>
      <c r="T16" s="45"/>
    </row>
    <row r="17" spans="1:20" ht="52.5" customHeight="1">
      <c r="A17" s="143"/>
      <c r="B17" s="143"/>
      <c r="C17" s="146"/>
      <c r="D17" s="149"/>
      <c r="E17" s="152"/>
      <c r="F17" s="54" t="s">
        <v>67</v>
      </c>
      <c r="G17" s="56">
        <v>1</v>
      </c>
      <c r="H17" s="54" t="s">
        <v>32</v>
      </c>
      <c r="I17" s="59" t="s">
        <v>71</v>
      </c>
      <c r="J17" s="54" t="s">
        <v>60</v>
      </c>
      <c r="K17" s="161"/>
      <c r="L17" s="63">
        <v>62964.59</v>
      </c>
      <c r="M17" s="81">
        <v>0</v>
      </c>
      <c r="N17" s="82">
        <v>0</v>
      </c>
      <c r="O17" s="58">
        <f t="shared" si="0"/>
        <v>62964.59</v>
      </c>
      <c r="Q17" s="44"/>
      <c r="T17" s="45"/>
    </row>
    <row r="18" spans="1:20" ht="52.5" customHeight="1">
      <c r="A18" s="143"/>
      <c r="B18" s="143"/>
      <c r="C18" s="146"/>
      <c r="D18" s="149"/>
      <c r="E18" s="152"/>
      <c r="F18" s="54" t="s">
        <v>68</v>
      </c>
      <c r="G18" s="56">
        <v>1</v>
      </c>
      <c r="H18" s="54" t="s">
        <v>32</v>
      </c>
      <c r="I18" s="59" t="s">
        <v>71</v>
      </c>
      <c r="J18" s="54" t="s">
        <v>60</v>
      </c>
      <c r="K18" s="161"/>
      <c r="L18" s="63">
        <v>69513.429999999993</v>
      </c>
      <c r="M18" s="81">
        <v>0</v>
      </c>
      <c r="N18" s="82">
        <v>0</v>
      </c>
      <c r="O18" s="58">
        <f t="shared" si="0"/>
        <v>69513.429999999993</v>
      </c>
      <c r="Q18" s="44"/>
      <c r="T18" s="45"/>
    </row>
    <row r="19" spans="1:20" ht="57.75" customHeight="1">
      <c r="A19" s="143"/>
      <c r="B19" s="143"/>
      <c r="C19" s="146"/>
      <c r="D19" s="149"/>
      <c r="E19" s="152"/>
      <c r="F19" s="54" t="s">
        <v>69</v>
      </c>
      <c r="G19" s="56">
        <v>1</v>
      </c>
      <c r="H19" s="54" t="s">
        <v>32</v>
      </c>
      <c r="I19" s="59" t="s">
        <v>71</v>
      </c>
      <c r="J19" s="54" t="s">
        <v>60</v>
      </c>
      <c r="K19" s="161"/>
      <c r="L19" s="63">
        <v>71543.100000000006</v>
      </c>
      <c r="M19" s="81">
        <v>0</v>
      </c>
      <c r="N19" s="82">
        <v>0</v>
      </c>
      <c r="O19" s="58">
        <f t="shared" si="0"/>
        <v>71543.100000000006</v>
      </c>
      <c r="Q19" s="44"/>
      <c r="T19" s="45"/>
    </row>
    <row r="20" spans="1:20" ht="53.25" customHeight="1">
      <c r="A20" s="143"/>
      <c r="B20" s="143"/>
      <c r="C20" s="146"/>
      <c r="D20" s="149"/>
      <c r="E20" s="152"/>
      <c r="F20" s="54" t="s">
        <v>70</v>
      </c>
      <c r="G20" s="56">
        <v>1</v>
      </c>
      <c r="H20" s="54" t="s">
        <v>32</v>
      </c>
      <c r="I20" s="59" t="s">
        <v>71</v>
      </c>
      <c r="J20" s="54" t="s">
        <v>60</v>
      </c>
      <c r="K20" s="162"/>
      <c r="L20" s="63">
        <v>1257234.6200000001</v>
      </c>
      <c r="M20" s="81">
        <v>0</v>
      </c>
      <c r="N20" s="82">
        <v>0</v>
      </c>
      <c r="O20" s="58">
        <f t="shared" si="0"/>
        <v>1257234.6200000001</v>
      </c>
      <c r="Q20" s="44"/>
      <c r="T20" s="45"/>
    </row>
    <row r="21" spans="1:20" ht="106.5" customHeight="1">
      <c r="A21" s="143"/>
      <c r="B21" s="143"/>
      <c r="C21" s="146"/>
      <c r="D21" s="149"/>
      <c r="E21" s="152"/>
      <c r="F21" s="54" t="s">
        <v>72</v>
      </c>
      <c r="G21" s="56">
        <v>42</v>
      </c>
      <c r="H21" s="54" t="s">
        <v>31</v>
      </c>
      <c r="I21" s="59" t="s">
        <v>64</v>
      </c>
      <c r="J21" s="54" t="s">
        <v>21</v>
      </c>
      <c r="K21" s="160" t="s">
        <v>41</v>
      </c>
      <c r="L21" s="63">
        <v>174227.45</v>
      </c>
      <c r="M21" s="81">
        <v>0</v>
      </c>
      <c r="N21" s="82">
        <v>0</v>
      </c>
      <c r="O21" s="58">
        <f t="shared" si="0"/>
        <v>174227.45</v>
      </c>
      <c r="Q21" s="44"/>
      <c r="T21" s="45"/>
    </row>
    <row r="22" spans="1:20" ht="51.75" customHeight="1">
      <c r="A22" s="143"/>
      <c r="B22" s="143"/>
      <c r="C22" s="146"/>
      <c r="D22" s="149"/>
      <c r="E22" s="152"/>
      <c r="F22" s="54" t="s">
        <v>74</v>
      </c>
      <c r="G22" s="56">
        <v>1</v>
      </c>
      <c r="H22" s="54" t="s">
        <v>32</v>
      </c>
      <c r="I22" s="59" t="s">
        <v>75</v>
      </c>
      <c r="J22" s="54" t="s">
        <v>21</v>
      </c>
      <c r="K22" s="161"/>
      <c r="L22" s="63">
        <v>595496.56000000006</v>
      </c>
      <c r="M22" s="81">
        <v>0</v>
      </c>
      <c r="N22" s="82">
        <v>0</v>
      </c>
      <c r="O22" s="58">
        <f t="shared" si="0"/>
        <v>595496.56000000006</v>
      </c>
      <c r="P22" s="38"/>
      <c r="Q22" s="44"/>
      <c r="T22" s="45"/>
    </row>
    <row r="23" spans="1:20" ht="48" customHeight="1">
      <c r="A23" s="143"/>
      <c r="B23" s="143"/>
      <c r="C23" s="146"/>
      <c r="D23" s="149"/>
      <c r="E23" s="152"/>
      <c r="F23" s="54" t="s">
        <v>73</v>
      </c>
      <c r="G23" s="56">
        <v>6</v>
      </c>
      <c r="H23" s="54" t="s">
        <v>32</v>
      </c>
      <c r="I23" s="59" t="s">
        <v>75</v>
      </c>
      <c r="J23" s="54" t="s">
        <v>60</v>
      </c>
      <c r="K23" s="162"/>
      <c r="L23" s="63">
        <v>362197.4</v>
      </c>
      <c r="M23" s="81">
        <v>0</v>
      </c>
      <c r="N23" s="82">
        <v>0</v>
      </c>
      <c r="O23" s="58">
        <f t="shared" si="0"/>
        <v>362197.4</v>
      </c>
      <c r="Q23" s="44"/>
      <c r="T23" s="45"/>
    </row>
    <row r="24" spans="1:20" ht="90.75" customHeight="1">
      <c r="A24" s="143"/>
      <c r="B24" s="143"/>
      <c r="C24" s="146"/>
      <c r="D24" s="149"/>
      <c r="E24" s="152"/>
      <c r="F24" s="54" t="s">
        <v>76</v>
      </c>
      <c r="G24" s="56">
        <v>100</v>
      </c>
      <c r="H24" s="54" t="s">
        <v>31</v>
      </c>
      <c r="I24" s="59" t="s">
        <v>64</v>
      </c>
      <c r="J24" s="54" t="s">
        <v>21</v>
      </c>
      <c r="K24" s="161" t="s">
        <v>41</v>
      </c>
      <c r="L24" s="63">
        <v>414492.67</v>
      </c>
      <c r="M24" s="81">
        <v>0</v>
      </c>
      <c r="N24" s="82">
        <v>0</v>
      </c>
      <c r="O24" s="58">
        <f t="shared" si="0"/>
        <v>414492.67</v>
      </c>
      <c r="Q24" s="44"/>
      <c r="T24" s="45"/>
    </row>
    <row r="25" spans="1:20" ht="53.25" customHeight="1">
      <c r="A25" s="143"/>
      <c r="B25" s="143"/>
      <c r="C25" s="146"/>
      <c r="D25" s="149"/>
      <c r="E25" s="152"/>
      <c r="F25" s="54" t="s">
        <v>77</v>
      </c>
      <c r="G25" s="56">
        <v>1</v>
      </c>
      <c r="H25" s="54" t="s">
        <v>32</v>
      </c>
      <c r="I25" s="59" t="s">
        <v>71</v>
      </c>
      <c r="J25" s="54" t="s">
        <v>60</v>
      </c>
      <c r="K25" s="161"/>
      <c r="L25" s="63">
        <v>170899.21</v>
      </c>
      <c r="M25" s="81">
        <v>0</v>
      </c>
      <c r="N25" s="82">
        <v>0</v>
      </c>
      <c r="O25" s="58">
        <f t="shared" si="0"/>
        <v>170899.21</v>
      </c>
      <c r="P25" s="38"/>
      <c r="Q25" s="44"/>
      <c r="T25" s="45"/>
    </row>
    <row r="26" spans="1:20" ht="42.75" customHeight="1">
      <c r="A26" s="143"/>
      <c r="B26" s="143"/>
      <c r="C26" s="146"/>
      <c r="D26" s="149"/>
      <c r="E26" s="152"/>
      <c r="F26" s="54" t="s">
        <v>78</v>
      </c>
      <c r="G26" s="56">
        <v>1</v>
      </c>
      <c r="H26" s="54" t="s">
        <v>32</v>
      </c>
      <c r="I26" s="59" t="s">
        <v>71</v>
      </c>
      <c r="J26" s="54" t="s">
        <v>60</v>
      </c>
      <c r="K26" s="161"/>
      <c r="L26" s="63">
        <v>74072.100000000006</v>
      </c>
      <c r="M26" s="81">
        <v>0</v>
      </c>
      <c r="N26" s="82">
        <v>0</v>
      </c>
      <c r="O26" s="58">
        <f t="shared" si="0"/>
        <v>74072.100000000006</v>
      </c>
      <c r="Q26" s="44"/>
      <c r="T26" s="45"/>
    </row>
    <row r="27" spans="1:20" ht="54" customHeight="1">
      <c r="A27" s="143"/>
      <c r="B27" s="143"/>
      <c r="C27" s="146"/>
      <c r="D27" s="149"/>
      <c r="E27" s="152"/>
      <c r="F27" s="54" t="s">
        <v>79</v>
      </c>
      <c r="G27" s="56">
        <v>1</v>
      </c>
      <c r="H27" s="54" t="s">
        <v>32</v>
      </c>
      <c r="I27" s="59" t="s">
        <v>71</v>
      </c>
      <c r="J27" s="54" t="s">
        <v>60</v>
      </c>
      <c r="K27" s="161"/>
      <c r="L27" s="63">
        <v>31597.040000000001</v>
      </c>
      <c r="M27" s="81">
        <v>0</v>
      </c>
      <c r="N27" s="82">
        <v>0</v>
      </c>
      <c r="O27" s="58">
        <f t="shared" si="0"/>
        <v>31597.040000000001</v>
      </c>
      <c r="Q27" s="44"/>
      <c r="T27" s="45"/>
    </row>
    <row r="28" spans="1:20" ht="52.5" customHeight="1">
      <c r="A28" s="143"/>
      <c r="B28" s="143"/>
      <c r="C28" s="146"/>
      <c r="D28" s="149"/>
      <c r="E28" s="152"/>
      <c r="F28" s="54" t="s">
        <v>80</v>
      </c>
      <c r="G28" s="56">
        <v>1</v>
      </c>
      <c r="H28" s="54" t="s">
        <v>32</v>
      </c>
      <c r="I28" s="59" t="s">
        <v>71</v>
      </c>
      <c r="J28" s="54" t="s">
        <v>60</v>
      </c>
      <c r="K28" s="162"/>
      <c r="L28" s="63">
        <v>19914.04</v>
      </c>
      <c r="M28" s="81">
        <v>0</v>
      </c>
      <c r="N28" s="82">
        <v>0</v>
      </c>
      <c r="O28" s="58">
        <f t="shared" si="0"/>
        <v>19914.04</v>
      </c>
      <c r="Q28" s="44"/>
      <c r="T28" s="45"/>
    </row>
    <row r="29" spans="1:20" ht="25.5">
      <c r="A29" s="143"/>
      <c r="B29" s="143"/>
      <c r="C29" s="146"/>
      <c r="D29" s="149"/>
      <c r="E29" s="152"/>
      <c r="F29" s="54" t="s">
        <v>59</v>
      </c>
      <c r="G29" s="56">
        <v>3</v>
      </c>
      <c r="H29" s="54" t="s">
        <v>32</v>
      </c>
      <c r="I29" s="59"/>
      <c r="J29" s="54" t="s">
        <v>60</v>
      </c>
      <c r="K29" s="133" t="s">
        <v>45</v>
      </c>
      <c r="L29" s="63">
        <v>41439.17</v>
      </c>
      <c r="M29" s="81">
        <v>0</v>
      </c>
      <c r="N29" s="82">
        <v>0</v>
      </c>
      <c r="O29" s="58">
        <f t="shared" si="0"/>
        <v>41439.17</v>
      </c>
      <c r="P29" s="38"/>
      <c r="Q29" s="44"/>
      <c r="T29" s="45"/>
    </row>
    <row r="30" spans="1:20">
      <c r="A30" s="143"/>
      <c r="B30" s="143"/>
      <c r="C30" s="146"/>
      <c r="D30" s="149"/>
      <c r="E30" s="152"/>
      <c r="F30" s="54" t="s">
        <v>58</v>
      </c>
      <c r="G30" s="56">
        <v>3</v>
      </c>
      <c r="H30" s="54" t="s">
        <v>32</v>
      </c>
      <c r="I30" s="59"/>
      <c r="J30" s="54" t="s">
        <v>60</v>
      </c>
      <c r="K30" s="134"/>
      <c r="L30" s="63">
        <v>12106.27</v>
      </c>
      <c r="M30" s="81">
        <v>0</v>
      </c>
      <c r="N30" s="82">
        <v>0</v>
      </c>
      <c r="O30" s="58">
        <f t="shared" si="0"/>
        <v>12106.27</v>
      </c>
      <c r="Q30" s="44"/>
      <c r="T30" s="45"/>
    </row>
    <row r="31" spans="1:20">
      <c r="A31" s="143"/>
      <c r="B31" s="143"/>
      <c r="C31" s="146"/>
      <c r="D31" s="149"/>
      <c r="E31" s="152"/>
      <c r="F31" s="54" t="s">
        <v>42</v>
      </c>
      <c r="G31" s="56">
        <v>10</v>
      </c>
      <c r="H31" s="54" t="s">
        <v>31</v>
      </c>
      <c r="I31" s="59"/>
      <c r="J31" s="54" t="s">
        <v>21</v>
      </c>
      <c r="K31" s="134"/>
      <c r="L31" s="63">
        <v>21053.15</v>
      </c>
      <c r="M31" s="81">
        <v>0</v>
      </c>
      <c r="N31" s="82">
        <v>0</v>
      </c>
      <c r="O31" s="58">
        <f t="shared" si="0"/>
        <v>21053.15</v>
      </c>
      <c r="Q31" s="44"/>
      <c r="T31" s="45"/>
    </row>
    <row r="32" spans="1:20">
      <c r="A32" s="143"/>
      <c r="B32" s="143"/>
      <c r="C32" s="146"/>
      <c r="D32" s="149"/>
      <c r="E32" s="152"/>
      <c r="F32" s="54" t="s">
        <v>44</v>
      </c>
      <c r="G32" s="56">
        <v>90</v>
      </c>
      <c r="H32" s="54" t="s">
        <v>31</v>
      </c>
      <c r="I32" s="59"/>
      <c r="J32" s="54" t="s">
        <v>46</v>
      </c>
      <c r="K32" s="134"/>
      <c r="L32" s="63">
        <v>24493.39</v>
      </c>
      <c r="M32" s="81">
        <v>0</v>
      </c>
      <c r="N32" s="82">
        <v>0</v>
      </c>
      <c r="O32" s="58">
        <f t="shared" si="0"/>
        <v>24493.39</v>
      </c>
      <c r="Q32" s="44"/>
      <c r="T32" s="45"/>
    </row>
    <row r="33" spans="1:20">
      <c r="A33" s="143"/>
      <c r="B33" s="143"/>
      <c r="C33" s="146"/>
      <c r="D33" s="149"/>
      <c r="E33" s="152"/>
      <c r="F33" s="54" t="s">
        <v>53</v>
      </c>
      <c r="G33" s="56">
        <v>3</v>
      </c>
      <c r="H33" s="54" t="s">
        <v>54</v>
      </c>
      <c r="I33" s="59"/>
      <c r="J33" s="54" t="s">
        <v>21</v>
      </c>
      <c r="K33" s="134"/>
      <c r="L33" s="63">
        <v>540000</v>
      </c>
      <c r="M33" s="81">
        <v>0</v>
      </c>
      <c r="N33" s="82">
        <v>0</v>
      </c>
      <c r="O33" s="58">
        <f t="shared" ref="O33" si="1">L33</f>
        <v>540000</v>
      </c>
      <c r="Q33" s="44"/>
      <c r="T33" s="45"/>
    </row>
    <row r="34" spans="1:20" ht="36.75" customHeight="1">
      <c r="A34" s="144"/>
      <c r="B34" s="144"/>
      <c r="C34" s="147"/>
      <c r="D34" s="150"/>
      <c r="E34" s="153"/>
      <c r="F34" s="54" t="s">
        <v>55</v>
      </c>
      <c r="G34" s="56">
        <v>1</v>
      </c>
      <c r="H34" s="54" t="s">
        <v>32</v>
      </c>
      <c r="I34" s="59"/>
      <c r="J34" s="54" t="s">
        <v>81</v>
      </c>
      <c r="K34" s="135"/>
      <c r="L34" s="63">
        <v>0</v>
      </c>
      <c r="M34" s="81">
        <v>0</v>
      </c>
      <c r="N34" s="82">
        <v>120000</v>
      </c>
      <c r="O34" s="58">
        <f t="shared" ref="O34" si="2">SUM(L34:N34)</f>
        <v>120000</v>
      </c>
      <c r="Q34" s="44"/>
    </row>
    <row r="35" spans="1:20" ht="18.75" customHeight="1">
      <c r="A35" s="34" t="s">
        <v>39</v>
      </c>
      <c r="B35" s="24"/>
      <c r="C35" s="25"/>
      <c r="D35" s="26"/>
      <c r="E35" s="30"/>
      <c r="F35" s="26"/>
      <c r="G35" s="28"/>
      <c r="H35" s="26"/>
      <c r="I35" s="25"/>
      <c r="J35" s="26"/>
      <c r="K35" s="25"/>
      <c r="L35" s="29">
        <f t="shared" ref="L35:N35" si="3">SUM(L14:L34)</f>
        <v>4614079.09</v>
      </c>
      <c r="M35" s="29">
        <f t="shared" si="3"/>
        <v>0</v>
      </c>
      <c r="N35" s="29">
        <f t="shared" si="3"/>
        <v>120000</v>
      </c>
      <c r="O35" s="29">
        <f>SUM(O14:O34)</f>
        <v>4734079.09</v>
      </c>
      <c r="Q35" s="44"/>
    </row>
    <row r="36" spans="1:20" ht="106.5" customHeight="1">
      <c r="A36" s="136">
        <v>2</v>
      </c>
      <c r="B36" s="139" t="s">
        <v>34</v>
      </c>
      <c r="C36" s="145" t="s">
        <v>35</v>
      </c>
      <c r="D36" s="154" t="s">
        <v>109</v>
      </c>
      <c r="E36" s="157">
        <v>500</v>
      </c>
      <c r="F36" s="83" t="s">
        <v>82</v>
      </c>
      <c r="G36" s="84">
        <v>150</v>
      </c>
      <c r="H36" s="83" t="s">
        <v>31</v>
      </c>
      <c r="I36" s="85" t="s">
        <v>37</v>
      </c>
      <c r="J36" s="83" t="s">
        <v>33</v>
      </c>
      <c r="K36" s="163" t="s">
        <v>41</v>
      </c>
      <c r="L36" s="86">
        <v>621739.04</v>
      </c>
      <c r="M36" s="81">
        <v>0</v>
      </c>
      <c r="N36" s="117">
        <v>0</v>
      </c>
      <c r="O36" s="58">
        <f>N36+M36+L36</f>
        <v>621739.04</v>
      </c>
      <c r="Q36" s="44"/>
    </row>
    <row r="37" spans="1:20" ht="70.5" customHeight="1">
      <c r="A37" s="137"/>
      <c r="B37" s="140"/>
      <c r="C37" s="146"/>
      <c r="D37" s="155"/>
      <c r="E37" s="158"/>
      <c r="F37" s="83" t="s">
        <v>65</v>
      </c>
      <c r="G37" s="84">
        <v>1</v>
      </c>
      <c r="H37" s="83" t="s">
        <v>32</v>
      </c>
      <c r="I37" s="85" t="s">
        <v>71</v>
      </c>
      <c r="J37" s="83" t="s">
        <v>60</v>
      </c>
      <c r="K37" s="164"/>
      <c r="L37" s="86">
        <v>27617.1</v>
      </c>
      <c r="M37" s="81">
        <v>0</v>
      </c>
      <c r="N37" s="117">
        <v>0</v>
      </c>
      <c r="O37" s="58">
        <f t="shared" ref="O37:O53" si="4">N37+M37+L37</f>
        <v>27617.1</v>
      </c>
      <c r="Q37" s="44"/>
    </row>
    <row r="38" spans="1:20" ht="74.25" customHeight="1">
      <c r="A38" s="137"/>
      <c r="B38" s="140"/>
      <c r="C38" s="146"/>
      <c r="D38" s="155"/>
      <c r="E38" s="158"/>
      <c r="F38" s="83" t="s">
        <v>66</v>
      </c>
      <c r="G38" s="84">
        <v>2</v>
      </c>
      <c r="H38" s="83" t="s">
        <v>32</v>
      </c>
      <c r="I38" s="85" t="s">
        <v>71</v>
      </c>
      <c r="J38" s="83" t="s">
        <v>60</v>
      </c>
      <c r="K38" s="164"/>
      <c r="L38" s="86">
        <v>65755.3</v>
      </c>
      <c r="M38" s="81">
        <v>0</v>
      </c>
      <c r="N38" s="117">
        <v>0</v>
      </c>
      <c r="O38" s="58">
        <f t="shared" si="4"/>
        <v>65755.3</v>
      </c>
      <c r="P38" s="38"/>
      <c r="Q38" s="44"/>
    </row>
    <row r="39" spans="1:20" ht="73.5" customHeight="1">
      <c r="A39" s="137"/>
      <c r="B39" s="140"/>
      <c r="C39" s="146"/>
      <c r="D39" s="155"/>
      <c r="E39" s="158"/>
      <c r="F39" s="83" t="s">
        <v>67</v>
      </c>
      <c r="G39" s="84">
        <v>1</v>
      </c>
      <c r="H39" s="83" t="s">
        <v>32</v>
      </c>
      <c r="I39" s="85" t="s">
        <v>71</v>
      </c>
      <c r="J39" s="83" t="s">
        <v>60</v>
      </c>
      <c r="K39" s="164"/>
      <c r="L39" s="86">
        <v>57643.29</v>
      </c>
      <c r="M39" s="81">
        <v>0</v>
      </c>
      <c r="N39" s="117">
        <v>0</v>
      </c>
      <c r="O39" s="58">
        <f t="shared" si="4"/>
        <v>57643.29</v>
      </c>
      <c r="Q39" s="44"/>
    </row>
    <row r="40" spans="1:20" ht="66.75" customHeight="1">
      <c r="A40" s="137"/>
      <c r="B40" s="140"/>
      <c r="C40" s="146"/>
      <c r="D40" s="155"/>
      <c r="E40" s="158"/>
      <c r="F40" s="83" t="s">
        <v>68</v>
      </c>
      <c r="G40" s="84">
        <v>1</v>
      </c>
      <c r="H40" s="83" t="s">
        <v>32</v>
      </c>
      <c r="I40" s="85" t="s">
        <v>71</v>
      </c>
      <c r="J40" s="83" t="s">
        <v>60</v>
      </c>
      <c r="K40" s="164"/>
      <c r="L40" s="86">
        <v>58301.1</v>
      </c>
      <c r="M40" s="81">
        <v>0</v>
      </c>
      <c r="N40" s="117">
        <v>0</v>
      </c>
      <c r="O40" s="58">
        <f t="shared" si="4"/>
        <v>58301.1</v>
      </c>
      <c r="Q40" s="44"/>
    </row>
    <row r="41" spans="1:20" ht="76.5" customHeight="1">
      <c r="A41" s="137"/>
      <c r="B41" s="140"/>
      <c r="C41" s="146"/>
      <c r="D41" s="155"/>
      <c r="E41" s="158"/>
      <c r="F41" s="83" t="s">
        <v>69</v>
      </c>
      <c r="G41" s="84">
        <v>1</v>
      </c>
      <c r="H41" s="83" t="s">
        <v>32</v>
      </c>
      <c r="I41" s="85" t="s">
        <v>71</v>
      </c>
      <c r="J41" s="83" t="s">
        <v>60</v>
      </c>
      <c r="K41" s="164"/>
      <c r="L41" s="86">
        <v>65744.05</v>
      </c>
      <c r="M41" s="81">
        <v>0</v>
      </c>
      <c r="N41" s="117">
        <v>0</v>
      </c>
      <c r="O41" s="58">
        <f t="shared" si="4"/>
        <v>65744.05</v>
      </c>
      <c r="Q41" s="44"/>
    </row>
    <row r="42" spans="1:20" ht="72" customHeight="1">
      <c r="A42" s="137"/>
      <c r="B42" s="140"/>
      <c r="C42" s="146"/>
      <c r="D42" s="155"/>
      <c r="E42" s="158"/>
      <c r="F42" s="83" t="s">
        <v>70</v>
      </c>
      <c r="G42" s="84">
        <v>1</v>
      </c>
      <c r="H42" s="83" t="s">
        <v>32</v>
      </c>
      <c r="I42" s="85" t="s">
        <v>71</v>
      </c>
      <c r="J42" s="83" t="s">
        <v>60</v>
      </c>
      <c r="K42" s="165"/>
      <c r="L42" s="86">
        <v>2607762.1</v>
      </c>
      <c r="M42" s="81">
        <v>0</v>
      </c>
      <c r="N42" s="117">
        <v>0</v>
      </c>
      <c r="O42" s="58">
        <f t="shared" si="4"/>
        <v>2607762.1</v>
      </c>
      <c r="Q42" s="44"/>
    </row>
    <row r="43" spans="1:20" ht="110.25" customHeight="1">
      <c r="A43" s="137"/>
      <c r="B43" s="140"/>
      <c r="C43" s="146"/>
      <c r="D43" s="155"/>
      <c r="E43" s="158"/>
      <c r="F43" s="83" t="s">
        <v>83</v>
      </c>
      <c r="G43" s="84">
        <v>42</v>
      </c>
      <c r="H43" s="83" t="s">
        <v>31</v>
      </c>
      <c r="I43" s="85" t="s">
        <v>37</v>
      </c>
      <c r="J43" s="83" t="s">
        <v>33</v>
      </c>
      <c r="K43" s="145" t="s">
        <v>41</v>
      </c>
      <c r="L43" s="86">
        <v>174227.45</v>
      </c>
      <c r="M43" s="81">
        <v>0</v>
      </c>
      <c r="N43" s="117">
        <v>0</v>
      </c>
      <c r="O43" s="58">
        <f t="shared" si="4"/>
        <v>174227.45</v>
      </c>
      <c r="Q43" s="44"/>
    </row>
    <row r="44" spans="1:20" ht="61.5" customHeight="1">
      <c r="A44" s="137"/>
      <c r="B44" s="140"/>
      <c r="C44" s="146"/>
      <c r="D44" s="155"/>
      <c r="E44" s="158"/>
      <c r="F44" s="83" t="s">
        <v>74</v>
      </c>
      <c r="G44" s="84">
        <v>1</v>
      </c>
      <c r="H44" s="83" t="s">
        <v>32</v>
      </c>
      <c r="I44" s="85" t="s">
        <v>75</v>
      </c>
      <c r="J44" s="83" t="s">
        <v>21</v>
      </c>
      <c r="K44" s="146"/>
      <c r="L44" s="86">
        <v>595496.55000000005</v>
      </c>
      <c r="M44" s="81">
        <v>0</v>
      </c>
      <c r="N44" s="117">
        <v>0</v>
      </c>
      <c r="O44" s="58">
        <f t="shared" si="4"/>
        <v>595496.55000000005</v>
      </c>
      <c r="Q44" s="44"/>
    </row>
    <row r="45" spans="1:20" ht="69.75" customHeight="1">
      <c r="A45" s="137"/>
      <c r="B45" s="140"/>
      <c r="C45" s="146"/>
      <c r="D45" s="155"/>
      <c r="E45" s="158"/>
      <c r="F45" s="83" t="s">
        <v>84</v>
      </c>
      <c r="G45" s="84">
        <v>7</v>
      </c>
      <c r="H45" s="83" t="s">
        <v>32</v>
      </c>
      <c r="I45" s="85" t="s">
        <v>71</v>
      </c>
      <c r="J45" s="83" t="s">
        <v>60</v>
      </c>
      <c r="K45" s="147"/>
      <c r="L45" s="86">
        <v>403441.02</v>
      </c>
      <c r="M45" s="81">
        <v>0</v>
      </c>
      <c r="N45" s="117">
        <v>0</v>
      </c>
      <c r="O45" s="58">
        <f t="shared" si="4"/>
        <v>403441.02</v>
      </c>
      <c r="Q45" s="44"/>
    </row>
    <row r="46" spans="1:20" ht="111" customHeight="1">
      <c r="A46" s="137"/>
      <c r="B46" s="140"/>
      <c r="C46" s="146"/>
      <c r="D46" s="155"/>
      <c r="E46" s="158"/>
      <c r="F46" s="83" t="s">
        <v>85</v>
      </c>
      <c r="G46" s="84">
        <v>100</v>
      </c>
      <c r="H46" s="83" t="s">
        <v>31</v>
      </c>
      <c r="I46" s="85" t="s">
        <v>37</v>
      </c>
      <c r="J46" s="83" t="s">
        <v>33</v>
      </c>
      <c r="K46" s="145" t="s">
        <v>41</v>
      </c>
      <c r="L46" s="86">
        <v>414492.67</v>
      </c>
      <c r="M46" s="81">
        <v>0</v>
      </c>
      <c r="N46" s="117">
        <v>0</v>
      </c>
      <c r="O46" s="58">
        <f t="shared" si="4"/>
        <v>414492.67</v>
      </c>
      <c r="Q46" s="44"/>
    </row>
    <row r="47" spans="1:20" ht="60" customHeight="1">
      <c r="A47" s="137"/>
      <c r="B47" s="140"/>
      <c r="C47" s="146"/>
      <c r="D47" s="155"/>
      <c r="E47" s="158"/>
      <c r="F47" s="83" t="s">
        <v>77</v>
      </c>
      <c r="G47" s="84">
        <v>1</v>
      </c>
      <c r="H47" s="83" t="s">
        <v>32</v>
      </c>
      <c r="I47" s="85" t="s">
        <v>71</v>
      </c>
      <c r="J47" s="83" t="s">
        <v>60</v>
      </c>
      <c r="K47" s="146"/>
      <c r="L47" s="86">
        <v>170899.21</v>
      </c>
      <c r="M47" s="81">
        <v>0</v>
      </c>
      <c r="N47" s="117">
        <v>0</v>
      </c>
      <c r="O47" s="58">
        <f t="shared" si="4"/>
        <v>170899.21</v>
      </c>
      <c r="P47" s="38"/>
      <c r="Q47" s="44"/>
    </row>
    <row r="48" spans="1:20" ht="67.5" customHeight="1">
      <c r="A48" s="137"/>
      <c r="B48" s="140"/>
      <c r="C48" s="146"/>
      <c r="D48" s="155"/>
      <c r="E48" s="158"/>
      <c r="F48" s="83" t="s">
        <v>78</v>
      </c>
      <c r="G48" s="84">
        <v>1</v>
      </c>
      <c r="H48" s="83" t="s">
        <v>32</v>
      </c>
      <c r="I48" s="85" t="s">
        <v>71</v>
      </c>
      <c r="J48" s="83" t="s">
        <v>60</v>
      </c>
      <c r="K48" s="146"/>
      <c r="L48" s="86">
        <v>74072.100000000006</v>
      </c>
      <c r="M48" s="81">
        <v>0</v>
      </c>
      <c r="N48" s="117">
        <v>0</v>
      </c>
      <c r="O48" s="58">
        <f t="shared" si="4"/>
        <v>74072.100000000006</v>
      </c>
      <c r="Q48" s="44"/>
    </row>
    <row r="49" spans="1:17" ht="63" customHeight="1">
      <c r="A49" s="137"/>
      <c r="B49" s="140"/>
      <c r="C49" s="146"/>
      <c r="D49" s="155"/>
      <c r="E49" s="158"/>
      <c r="F49" s="83" t="s">
        <v>79</v>
      </c>
      <c r="G49" s="84">
        <v>1</v>
      </c>
      <c r="H49" s="83" t="s">
        <v>32</v>
      </c>
      <c r="I49" s="85" t="s">
        <v>71</v>
      </c>
      <c r="J49" s="83" t="s">
        <v>60</v>
      </c>
      <c r="K49" s="146"/>
      <c r="L49" s="86">
        <v>31597.040000000001</v>
      </c>
      <c r="M49" s="81">
        <v>0</v>
      </c>
      <c r="N49" s="117">
        <v>0</v>
      </c>
      <c r="O49" s="58">
        <f t="shared" si="4"/>
        <v>31597.040000000001</v>
      </c>
      <c r="Q49" s="44"/>
    </row>
    <row r="50" spans="1:17" ht="71.25" customHeight="1">
      <c r="A50" s="137"/>
      <c r="B50" s="140"/>
      <c r="C50" s="146"/>
      <c r="D50" s="155"/>
      <c r="E50" s="158"/>
      <c r="F50" s="83" t="s">
        <v>80</v>
      </c>
      <c r="G50" s="84">
        <v>1</v>
      </c>
      <c r="H50" s="83" t="s">
        <v>32</v>
      </c>
      <c r="I50" s="85" t="s">
        <v>71</v>
      </c>
      <c r="J50" s="83" t="s">
        <v>60</v>
      </c>
      <c r="K50" s="147"/>
      <c r="L50" s="86">
        <v>19914.04</v>
      </c>
      <c r="M50" s="81">
        <v>0</v>
      </c>
      <c r="N50" s="117">
        <v>0</v>
      </c>
      <c r="O50" s="58">
        <f t="shared" si="4"/>
        <v>19914.04</v>
      </c>
      <c r="Q50" s="44"/>
    </row>
    <row r="51" spans="1:17" ht="39.75" customHeight="1">
      <c r="A51" s="137"/>
      <c r="B51" s="140"/>
      <c r="C51" s="146"/>
      <c r="D51" s="155"/>
      <c r="E51" s="158"/>
      <c r="F51" s="83" t="s">
        <v>59</v>
      </c>
      <c r="G51" s="84">
        <v>4</v>
      </c>
      <c r="H51" s="83" t="s">
        <v>32</v>
      </c>
      <c r="I51" s="85" t="s">
        <v>86</v>
      </c>
      <c r="J51" s="83" t="s">
        <v>60</v>
      </c>
      <c r="K51" s="145" t="s">
        <v>87</v>
      </c>
      <c r="L51" s="86">
        <v>55252.19</v>
      </c>
      <c r="M51" s="81">
        <v>0</v>
      </c>
      <c r="N51" s="117">
        <v>0</v>
      </c>
      <c r="O51" s="58">
        <f t="shared" si="4"/>
        <v>55252.19</v>
      </c>
      <c r="P51" s="38"/>
      <c r="Q51" s="44"/>
    </row>
    <row r="52" spans="1:17" ht="27.75" customHeight="1">
      <c r="A52" s="137"/>
      <c r="B52" s="140"/>
      <c r="C52" s="146"/>
      <c r="D52" s="155"/>
      <c r="E52" s="158"/>
      <c r="F52" s="83" t="s">
        <v>58</v>
      </c>
      <c r="G52" s="84">
        <v>4</v>
      </c>
      <c r="H52" s="83" t="s">
        <v>32</v>
      </c>
      <c r="I52" s="85" t="s">
        <v>75</v>
      </c>
      <c r="J52" s="83" t="s">
        <v>60</v>
      </c>
      <c r="K52" s="146"/>
      <c r="L52" s="86">
        <v>17045.689999999999</v>
      </c>
      <c r="M52" s="81">
        <v>0</v>
      </c>
      <c r="N52" s="117">
        <v>0</v>
      </c>
      <c r="O52" s="58">
        <f t="shared" si="4"/>
        <v>17045.689999999999</v>
      </c>
      <c r="Q52" s="44"/>
    </row>
    <row r="53" spans="1:17" ht="19.5" customHeight="1">
      <c r="A53" s="137"/>
      <c r="B53" s="140"/>
      <c r="C53" s="146"/>
      <c r="D53" s="155"/>
      <c r="E53" s="158"/>
      <c r="F53" s="83" t="s">
        <v>30</v>
      </c>
      <c r="G53" s="84">
        <v>20</v>
      </c>
      <c r="H53" s="83" t="s">
        <v>31</v>
      </c>
      <c r="I53" s="87" t="s">
        <v>22</v>
      </c>
      <c r="J53" s="83" t="s">
        <v>21</v>
      </c>
      <c r="K53" s="146"/>
      <c r="L53" s="86">
        <v>42106.31</v>
      </c>
      <c r="M53" s="81">
        <v>0</v>
      </c>
      <c r="N53" s="117">
        <v>0</v>
      </c>
      <c r="O53" s="58">
        <f t="shared" si="4"/>
        <v>42106.31</v>
      </c>
      <c r="Q53" s="44"/>
    </row>
    <row r="54" spans="1:17">
      <c r="A54" s="137"/>
      <c r="B54" s="140"/>
      <c r="C54" s="146"/>
      <c r="D54" s="155"/>
      <c r="E54" s="158"/>
      <c r="F54" s="83" t="s">
        <v>53</v>
      </c>
      <c r="G54" s="84">
        <v>3</v>
      </c>
      <c r="H54" s="83" t="s">
        <v>32</v>
      </c>
      <c r="I54" s="87"/>
      <c r="J54" s="83" t="s">
        <v>21</v>
      </c>
      <c r="K54" s="146"/>
      <c r="L54" s="86">
        <v>540000</v>
      </c>
      <c r="M54" s="81">
        <v>0</v>
      </c>
      <c r="N54" s="117">
        <v>0</v>
      </c>
      <c r="O54" s="58">
        <f t="shared" ref="O54:O55" si="5">N54+M54+L54</f>
        <v>540000</v>
      </c>
      <c r="Q54" s="44"/>
    </row>
    <row r="55" spans="1:17" s="44" customFormat="1" ht="29.25" customHeight="1">
      <c r="A55" s="137"/>
      <c r="B55" s="140"/>
      <c r="C55" s="146"/>
      <c r="D55" s="155"/>
      <c r="E55" s="158"/>
      <c r="F55" s="83" t="s">
        <v>56</v>
      </c>
      <c r="G55" s="84">
        <v>1</v>
      </c>
      <c r="H55" s="83" t="s">
        <v>32</v>
      </c>
      <c r="I55" s="87"/>
      <c r="J55" s="83"/>
      <c r="K55" s="146"/>
      <c r="L55" s="86">
        <v>0</v>
      </c>
      <c r="M55" s="81">
        <v>0</v>
      </c>
      <c r="N55" s="82">
        <v>120000</v>
      </c>
      <c r="O55" s="58">
        <f t="shared" si="5"/>
        <v>120000</v>
      </c>
    </row>
    <row r="56" spans="1:17" s="44" customFormat="1">
      <c r="A56" s="138"/>
      <c r="B56" s="141"/>
      <c r="C56" s="147"/>
      <c r="D56" s="156"/>
      <c r="E56" s="159"/>
      <c r="F56" s="83" t="s">
        <v>29</v>
      </c>
      <c r="G56" s="84">
        <v>150</v>
      </c>
      <c r="H56" s="83" t="s">
        <v>31</v>
      </c>
      <c r="I56" s="87" t="s">
        <v>36</v>
      </c>
      <c r="J56" s="83" t="s">
        <v>21</v>
      </c>
      <c r="K56" s="147"/>
      <c r="L56" s="86">
        <v>40822.300000000003</v>
      </c>
      <c r="M56" s="81">
        <v>0</v>
      </c>
      <c r="N56" s="82">
        <v>0</v>
      </c>
      <c r="O56" s="58">
        <f>N56+M56+L56</f>
        <v>40822.300000000003</v>
      </c>
    </row>
    <row r="57" spans="1:17" s="44" customFormat="1">
      <c r="A57" s="88" t="s">
        <v>39</v>
      </c>
      <c r="B57" s="89"/>
      <c r="C57" s="32"/>
      <c r="D57" s="90"/>
      <c r="E57" s="91"/>
      <c r="F57" s="90"/>
      <c r="G57" s="92"/>
      <c r="H57" s="90"/>
      <c r="I57" s="93"/>
      <c r="J57" s="90"/>
      <c r="K57" s="93"/>
      <c r="L57" s="29">
        <f t="shared" ref="L57:N57" si="6">SUM(L36:L56)</f>
        <v>6083928.5499999998</v>
      </c>
      <c r="M57" s="29">
        <f t="shared" si="6"/>
        <v>0</v>
      </c>
      <c r="N57" s="29">
        <f t="shared" si="6"/>
        <v>120000</v>
      </c>
      <c r="O57" s="29">
        <f>SUM(O36:O56)</f>
        <v>6203928.5499999998</v>
      </c>
    </row>
    <row r="58" spans="1:17" s="100" customFormat="1" ht="111.75" customHeight="1">
      <c r="A58" s="172">
        <v>3</v>
      </c>
      <c r="B58" s="175" t="s">
        <v>34</v>
      </c>
      <c r="C58" s="184" t="s">
        <v>35</v>
      </c>
      <c r="D58" s="187" t="s">
        <v>118</v>
      </c>
      <c r="E58" s="190">
        <v>300</v>
      </c>
      <c r="F58" s="103" t="s">
        <v>63</v>
      </c>
      <c r="G58" s="104">
        <v>150</v>
      </c>
      <c r="H58" s="103" t="s">
        <v>31</v>
      </c>
      <c r="I58" s="105" t="s">
        <v>37</v>
      </c>
      <c r="J58" s="103" t="s">
        <v>33</v>
      </c>
      <c r="K58" s="184" t="s">
        <v>41</v>
      </c>
      <c r="L58" s="106">
        <v>614714.74</v>
      </c>
      <c r="M58" s="107">
        <v>0</v>
      </c>
      <c r="N58" s="106">
        <v>0</v>
      </c>
      <c r="O58" s="108">
        <f>N58+M58+L58</f>
        <v>614714.74</v>
      </c>
      <c r="Q58" s="101"/>
    </row>
    <row r="59" spans="1:17" s="100" customFormat="1" ht="59.25" customHeight="1">
      <c r="A59" s="173"/>
      <c r="B59" s="176"/>
      <c r="C59" s="185"/>
      <c r="D59" s="188"/>
      <c r="E59" s="191"/>
      <c r="F59" s="109" t="s">
        <v>65</v>
      </c>
      <c r="G59" s="110">
        <v>1</v>
      </c>
      <c r="H59" s="109" t="s">
        <v>32</v>
      </c>
      <c r="I59" s="111" t="s">
        <v>71</v>
      </c>
      <c r="J59" s="109" t="s">
        <v>60</v>
      </c>
      <c r="K59" s="185"/>
      <c r="L59" s="106">
        <v>27617.1</v>
      </c>
      <c r="M59" s="107">
        <v>0</v>
      </c>
      <c r="N59" s="106">
        <v>0</v>
      </c>
      <c r="O59" s="108">
        <f t="shared" ref="O59:O73" si="7">N59+M59+L59</f>
        <v>27617.1</v>
      </c>
      <c r="Q59" s="101"/>
    </row>
    <row r="60" spans="1:17" s="100" customFormat="1" ht="59.25" customHeight="1">
      <c r="A60" s="173"/>
      <c r="B60" s="176"/>
      <c r="C60" s="185"/>
      <c r="D60" s="188"/>
      <c r="E60" s="191"/>
      <c r="F60" s="109" t="s">
        <v>67</v>
      </c>
      <c r="G60" s="110">
        <v>1</v>
      </c>
      <c r="H60" s="109" t="s">
        <v>32</v>
      </c>
      <c r="I60" s="111" t="s">
        <v>71</v>
      </c>
      <c r="J60" s="109" t="s">
        <v>60</v>
      </c>
      <c r="K60" s="185"/>
      <c r="L60" s="106">
        <v>62964.59</v>
      </c>
      <c r="M60" s="107">
        <v>0</v>
      </c>
      <c r="N60" s="106">
        <v>0</v>
      </c>
      <c r="O60" s="108">
        <f t="shared" si="7"/>
        <v>62964.59</v>
      </c>
      <c r="Q60" s="101"/>
    </row>
    <row r="61" spans="1:17" s="100" customFormat="1" ht="60.75" customHeight="1">
      <c r="A61" s="173"/>
      <c r="B61" s="176"/>
      <c r="C61" s="185"/>
      <c r="D61" s="188"/>
      <c r="E61" s="191"/>
      <c r="F61" s="109" t="s">
        <v>68</v>
      </c>
      <c r="G61" s="110">
        <v>1</v>
      </c>
      <c r="H61" s="109" t="s">
        <v>32</v>
      </c>
      <c r="I61" s="111" t="s">
        <v>71</v>
      </c>
      <c r="J61" s="109" t="s">
        <v>60</v>
      </c>
      <c r="K61" s="185"/>
      <c r="L61" s="106">
        <v>69513.429999999993</v>
      </c>
      <c r="M61" s="107">
        <v>0</v>
      </c>
      <c r="N61" s="106">
        <v>0</v>
      </c>
      <c r="O61" s="108">
        <f t="shared" si="7"/>
        <v>69513.429999999993</v>
      </c>
      <c r="Q61" s="101"/>
    </row>
    <row r="62" spans="1:17" s="100" customFormat="1" ht="60" customHeight="1">
      <c r="A62" s="173"/>
      <c r="B62" s="176"/>
      <c r="C62" s="185"/>
      <c r="D62" s="188"/>
      <c r="E62" s="191"/>
      <c r="F62" s="109" t="s">
        <v>69</v>
      </c>
      <c r="G62" s="110">
        <v>1</v>
      </c>
      <c r="H62" s="109" t="s">
        <v>32</v>
      </c>
      <c r="I62" s="111" t="s">
        <v>71</v>
      </c>
      <c r="J62" s="109" t="s">
        <v>60</v>
      </c>
      <c r="K62" s="185"/>
      <c r="L62" s="106">
        <v>71543.100000000006</v>
      </c>
      <c r="M62" s="107">
        <v>0</v>
      </c>
      <c r="N62" s="106">
        <v>0</v>
      </c>
      <c r="O62" s="108">
        <f t="shared" si="7"/>
        <v>71543.100000000006</v>
      </c>
      <c r="Q62" s="101"/>
    </row>
    <row r="63" spans="1:17" s="100" customFormat="1" ht="60.75" customHeight="1">
      <c r="A63" s="173"/>
      <c r="B63" s="176"/>
      <c r="C63" s="185"/>
      <c r="D63" s="188"/>
      <c r="E63" s="191"/>
      <c r="F63" s="109" t="s">
        <v>70</v>
      </c>
      <c r="G63" s="110">
        <v>1</v>
      </c>
      <c r="H63" s="109" t="s">
        <v>32</v>
      </c>
      <c r="I63" s="111" t="s">
        <v>71</v>
      </c>
      <c r="J63" s="109" t="s">
        <v>60</v>
      </c>
      <c r="K63" s="186"/>
      <c r="L63" s="106">
        <v>958234.92</v>
      </c>
      <c r="M63" s="107">
        <v>0</v>
      </c>
      <c r="N63" s="106">
        <v>0</v>
      </c>
      <c r="O63" s="108">
        <f t="shared" si="7"/>
        <v>958234.92</v>
      </c>
      <c r="Q63" s="101"/>
    </row>
    <row r="64" spans="1:17" s="100" customFormat="1" ht="107.25" customHeight="1">
      <c r="A64" s="173"/>
      <c r="B64" s="176"/>
      <c r="C64" s="185"/>
      <c r="D64" s="188"/>
      <c r="E64" s="191"/>
      <c r="F64" s="103" t="s">
        <v>88</v>
      </c>
      <c r="G64" s="104">
        <v>150</v>
      </c>
      <c r="H64" s="103" t="s">
        <v>31</v>
      </c>
      <c r="I64" s="105" t="s">
        <v>37</v>
      </c>
      <c r="J64" s="103" t="s">
        <v>33</v>
      </c>
      <c r="K64" s="184" t="s">
        <v>41</v>
      </c>
      <c r="L64" s="106">
        <v>614714.74</v>
      </c>
      <c r="M64" s="107">
        <v>0</v>
      </c>
      <c r="N64" s="106">
        <v>0</v>
      </c>
      <c r="O64" s="108">
        <f t="shared" si="7"/>
        <v>614714.74</v>
      </c>
      <c r="Q64" s="101"/>
    </row>
    <row r="65" spans="1:17" s="100" customFormat="1" ht="107.25" customHeight="1">
      <c r="A65" s="173"/>
      <c r="B65" s="176"/>
      <c r="C65" s="185"/>
      <c r="D65" s="188"/>
      <c r="E65" s="191"/>
      <c r="F65" s="109" t="s">
        <v>74</v>
      </c>
      <c r="G65" s="110">
        <v>1</v>
      </c>
      <c r="H65" s="109" t="s">
        <v>32</v>
      </c>
      <c r="I65" s="111" t="s">
        <v>75</v>
      </c>
      <c r="J65" s="109" t="s">
        <v>21</v>
      </c>
      <c r="K65" s="185"/>
      <c r="L65" s="106">
        <v>595496.55000000005</v>
      </c>
      <c r="M65" s="107">
        <v>0</v>
      </c>
      <c r="N65" s="106">
        <v>0</v>
      </c>
      <c r="O65" s="108">
        <f t="shared" si="7"/>
        <v>595496.55000000005</v>
      </c>
      <c r="Q65" s="101"/>
    </row>
    <row r="66" spans="1:17" s="100" customFormat="1" ht="107.25" customHeight="1">
      <c r="A66" s="173"/>
      <c r="B66" s="176"/>
      <c r="C66" s="185"/>
      <c r="D66" s="188"/>
      <c r="E66" s="191"/>
      <c r="F66" s="109" t="s">
        <v>73</v>
      </c>
      <c r="G66" s="110">
        <v>7</v>
      </c>
      <c r="H66" s="109" t="s">
        <v>32</v>
      </c>
      <c r="I66" s="111" t="s">
        <v>75</v>
      </c>
      <c r="J66" s="109" t="s">
        <v>60</v>
      </c>
      <c r="K66" s="185"/>
      <c r="L66" s="106">
        <v>403441.02</v>
      </c>
      <c r="M66" s="107">
        <v>0</v>
      </c>
      <c r="N66" s="106">
        <v>0</v>
      </c>
      <c r="O66" s="108">
        <f t="shared" si="7"/>
        <v>403441.02</v>
      </c>
      <c r="Q66" s="101"/>
    </row>
    <row r="67" spans="1:17" s="100" customFormat="1" ht="107.25" customHeight="1">
      <c r="A67" s="173"/>
      <c r="B67" s="176"/>
      <c r="C67" s="185"/>
      <c r="D67" s="188"/>
      <c r="E67" s="191"/>
      <c r="F67" s="109" t="s">
        <v>77</v>
      </c>
      <c r="G67" s="110">
        <v>1</v>
      </c>
      <c r="H67" s="109" t="s">
        <v>32</v>
      </c>
      <c r="I67" s="111" t="s">
        <v>71</v>
      </c>
      <c r="J67" s="109" t="s">
        <v>60</v>
      </c>
      <c r="K67" s="185"/>
      <c r="L67" s="106">
        <v>170899.21</v>
      </c>
      <c r="M67" s="107">
        <v>0</v>
      </c>
      <c r="N67" s="106">
        <v>0</v>
      </c>
      <c r="O67" s="108">
        <f t="shared" si="7"/>
        <v>170899.21</v>
      </c>
      <c r="Q67" s="101"/>
    </row>
    <row r="68" spans="1:17" s="100" customFormat="1" ht="107.25" customHeight="1">
      <c r="A68" s="173"/>
      <c r="B68" s="176"/>
      <c r="C68" s="185"/>
      <c r="D68" s="188"/>
      <c r="E68" s="191"/>
      <c r="F68" s="109" t="s">
        <v>78</v>
      </c>
      <c r="G68" s="110">
        <v>1</v>
      </c>
      <c r="H68" s="109" t="s">
        <v>32</v>
      </c>
      <c r="I68" s="111" t="s">
        <v>71</v>
      </c>
      <c r="J68" s="109" t="s">
        <v>60</v>
      </c>
      <c r="K68" s="185"/>
      <c r="L68" s="106">
        <v>43714.09</v>
      </c>
      <c r="M68" s="107">
        <v>0</v>
      </c>
      <c r="N68" s="106">
        <v>0</v>
      </c>
      <c r="O68" s="108">
        <f t="shared" si="7"/>
        <v>43714.09</v>
      </c>
      <c r="Q68" s="101"/>
    </row>
    <row r="69" spans="1:17" s="100" customFormat="1" ht="107.25" customHeight="1">
      <c r="A69" s="173"/>
      <c r="B69" s="176"/>
      <c r="C69" s="185"/>
      <c r="D69" s="188"/>
      <c r="E69" s="191"/>
      <c r="F69" s="109" t="s">
        <v>79</v>
      </c>
      <c r="G69" s="110">
        <v>1</v>
      </c>
      <c r="H69" s="109" t="s">
        <v>32</v>
      </c>
      <c r="I69" s="111" t="s">
        <v>71</v>
      </c>
      <c r="J69" s="109" t="s">
        <v>60</v>
      </c>
      <c r="K69" s="185"/>
      <c r="L69" s="106">
        <v>31597.040000000001</v>
      </c>
      <c r="M69" s="107">
        <v>0</v>
      </c>
      <c r="N69" s="106">
        <v>0</v>
      </c>
      <c r="O69" s="108">
        <f t="shared" si="7"/>
        <v>31597.040000000001</v>
      </c>
      <c r="Q69" s="101"/>
    </row>
    <row r="70" spans="1:17" s="100" customFormat="1" ht="107.25" customHeight="1">
      <c r="A70" s="173"/>
      <c r="B70" s="176"/>
      <c r="C70" s="185"/>
      <c r="D70" s="188"/>
      <c r="E70" s="191"/>
      <c r="F70" s="109" t="s">
        <v>80</v>
      </c>
      <c r="G70" s="110">
        <v>1</v>
      </c>
      <c r="H70" s="109" t="s">
        <v>32</v>
      </c>
      <c r="I70" s="111" t="s">
        <v>71</v>
      </c>
      <c r="J70" s="109" t="s">
        <v>60</v>
      </c>
      <c r="K70" s="186"/>
      <c r="L70" s="106">
        <v>19914.04</v>
      </c>
      <c r="M70" s="107">
        <v>0</v>
      </c>
      <c r="N70" s="106">
        <v>0</v>
      </c>
      <c r="O70" s="108">
        <f t="shared" si="7"/>
        <v>19914.04</v>
      </c>
      <c r="Q70" s="101"/>
    </row>
    <row r="71" spans="1:17" s="100" customFormat="1" ht="25.5">
      <c r="A71" s="173"/>
      <c r="B71" s="176"/>
      <c r="C71" s="185"/>
      <c r="D71" s="188"/>
      <c r="E71" s="191"/>
      <c r="F71" s="109" t="s">
        <v>59</v>
      </c>
      <c r="G71" s="110">
        <v>3</v>
      </c>
      <c r="H71" s="109" t="s">
        <v>32</v>
      </c>
      <c r="I71" s="105"/>
      <c r="J71" s="103" t="s">
        <v>60</v>
      </c>
      <c r="K71" s="112" t="s">
        <v>61</v>
      </c>
      <c r="L71" s="106">
        <v>41439.17</v>
      </c>
      <c r="M71" s="107">
        <v>0</v>
      </c>
      <c r="N71" s="106">
        <v>0</v>
      </c>
      <c r="O71" s="108">
        <f t="shared" si="7"/>
        <v>41439.17</v>
      </c>
      <c r="P71" s="102"/>
      <c r="Q71" s="101"/>
    </row>
    <row r="72" spans="1:17" s="100" customFormat="1" ht="25.5">
      <c r="A72" s="173"/>
      <c r="B72" s="176"/>
      <c r="C72" s="185"/>
      <c r="D72" s="188"/>
      <c r="E72" s="191"/>
      <c r="F72" s="109" t="s">
        <v>58</v>
      </c>
      <c r="G72" s="110">
        <v>3</v>
      </c>
      <c r="H72" s="109" t="s">
        <v>32</v>
      </c>
      <c r="I72" s="105"/>
      <c r="J72" s="103" t="s">
        <v>60</v>
      </c>
      <c r="K72" s="112" t="s">
        <v>61</v>
      </c>
      <c r="L72" s="106">
        <v>12106.27</v>
      </c>
      <c r="M72" s="107">
        <v>0</v>
      </c>
      <c r="N72" s="106">
        <v>0</v>
      </c>
      <c r="O72" s="108">
        <f t="shared" si="7"/>
        <v>12106.27</v>
      </c>
      <c r="Q72" s="101"/>
    </row>
    <row r="73" spans="1:17" s="101" customFormat="1" ht="25.5">
      <c r="A73" s="173"/>
      <c r="B73" s="176"/>
      <c r="C73" s="185"/>
      <c r="D73" s="188"/>
      <c r="E73" s="191"/>
      <c r="F73" s="103" t="s">
        <v>30</v>
      </c>
      <c r="G73" s="104">
        <v>6</v>
      </c>
      <c r="H73" s="103" t="s">
        <v>31</v>
      </c>
      <c r="I73" s="113" t="s">
        <v>22</v>
      </c>
      <c r="J73" s="103" t="s">
        <v>21</v>
      </c>
      <c r="K73" s="112" t="s">
        <v>61</v>
      </c>
      <c r="L73" s="106">
        <v>12842.64</v>
      </c>
      <c r="M73" s="107">
        <v>0</v>
      </c>
      <c r="N73" s="106">
        <v>0</v>
      </c>
      <c r="O73" s="108">
        <f t="shared" si="7"/>
        <v>12842.64</v>
      </c>
    </row>
    <row r="74" spans="1:17" s="101" customFormat="1" ht="25.5">
      <c r="A74" s="173"/>
      <c r="B74" s="176"/>
      <c r="C74" s="185"/>
      <c r="D74" s="188"/>
      <c r="E74" s="191"/>
      <c r="F74" s="103" t="s">
        <v>53</v>
      </c>
      <c r="G74" s="104">
        <v>3</v>
      </c>
      <c r="H74" s="103" t="s">
        <v>32</v>
      </c>
      <c r="I74" s="113"/>
      <c r="J74" s="103"/>
      <c r="K74" s="112" t="s">
        <v>61</v>
      </c>
      <c r="L74" s="106">
        <v>0</v>
      </c>
      <c r="M74" s="107">
        <v>0</v>
      </c>
      <c r="N74" s="106">
        <v>540000</v>
      </c>
      <c r="O74" s="108">
        <f t="shared" ref="O74:O75" si="8">N74+M74+L74</f>
        <v>540000</v>
      </c>
    </row>
    <row r="75" spans="1:17" s="101" customFormat="1" ht="25.5">
      <c r="A75" s="173"/>
      <c r="B75" s="176"/>
      <c r="C75" s="185"/>
      <c r="D75" s="188"/>
      <c r="E75" s="191"/>
      <c r="F75" s="103" t="s">
        <v>56</v>
      </c>
      <c r="G75" s="110">
        <v>1</v>
      </c>
      <c r="H75" s="109" t="s">
        <v>32</v>
      </c>
      <c r="I75" s="113"/>
      <c r="J75" s="103"/>
      <c r="K75" s="112" t="s">
        <v>61</v>
      </c>
      <c r="L75" s="114">
        <v>0</v>
      </c>
      <c r="M75" s="115">
        <v>0</v>
      </c>
      <c r="N75" s="106">
        <v>120000</v>
      </c>
      <c r="O75" s="108">
        <f t="shared" si="8"/>
        <v>120000</v>
      </c>
    </row>
    <row r="76" spans="1:17" s="101" customFormat="1">
      <c r="A76" s="174"/>
      <c r="B76" s="177"/>
      <c r="C76" s="186"/>
      <c r="D76" s="189"/>
      <c r="E76" s="192"/>
      <c r="F76" s="103" t="s">
        <v>29</v>
      </c>
      <c r="G76" s="104">
        <v>50</v>
      </c>
      <c r="H76" s="103" t="s">
        <v>31</v>
      </c>
      <c r="I76" s="116" t="s">
        <v>36</v>
      </c>
      <c r="J76" s="103" t="s">
        <v>21</v>
      </c>
      <c r="K76" s="105" t="s">
        <v>23</v>
      </c>
      <c r="L76" s="106">
        <v>0</v>
      </c>
      <c r="M76" s="115">
        <v>0</v>
      </c>
      <c r="N76" s="106">
        <v>13607.44</v>
      </c>
      <c r="O76" s="108">
        <f>N76+M76+L76</f>
        <v>13607.44</v>
      </c>
    </row>
    <row r="77" spans="1:17" s="44" customFormat="1">
      <c r="A77" s="34" t="s">
        <v>39</v>
      </c>
      <c r="B77" s="31"/>
      <c r="C77" s="33"/>
      <c r="D77" s="28"/>
      <c r="E77" s="27"/>
      <c r="F77" s="26"/>
      <c r="G77" s="28"/>
      <c r="H77" s="26"/>
      <c r="I77" s="33"/>
      <c r="J77" s="26"/>
      <c r="K77" s="33"/>
      <c r="L77" s="29">
        <f t="shared" ref="L77:N77" si="9">SUM(L58:L76)</f>
        <v>3750752.65</v>
      </c>
      <c r="M77" s="29">
        <f t="shared" si="9"/>
        <v>0</v>
      </c>
      <c r="N77" s="29">
        <f t="shared" si="9"/>
        <v>673607.44</v>
      </c>
      <c r="O77" s="29">
        <f>SUM(O58:O76)</f>
        <v>4424360.0900000008</v>
      </c>
    </row>
    <row r="78" spans="1:17" s="44" customFormat="1" ht="102">
      <c r="A78" s="166">
        <v>4</v>
      </c>
      <c r="B78" s="169" t="s">
        <v>34</v>
      </c>
      <c r="C78" s="160" t="s">
        <v>35</v>
      </c>
      <c r="D78" s="178" t="s">
        <v>110</v>
      </c>
      <c r="E78" s="181">
        <v>1200</v>
      </c>
      <c r="F78" s="67" t="s">
        <v>63</v>
      </c>
      <c r="G78" s="47">
        <v>150</v>
      </c>
      <c r="H78" s="67" t="s">
        <v>31</v>
      </c>
      <c r="I78" s="21" t="s">
        <v>37</v>
      </c>
      <c r="J78" s="49" t="s">
        <v>33</v>
      </c>
      <c r="K78" s="160" t="s">
        <v>41</v>
      </c>
      <c r="L78" s="20">
        <v>0</v>
      </c>
      <c r="M78" s="81">
        <v>614714.74</v>
      </c>
      <c r="N78" s="82">
        <v>0</v>
      </c>
      <c r="O78" s="19">
        <f>N78+M78+L78</f>
        <v>614714.74</v>
      </c>
    </row>
    <row r="79" spans="1:17" s="44" customFormat="1" ht="51">
      <c r="A79" s="167"/>
      <c r="B79" s="170"/>
      <c r="C79" s="161"/>
      <c r="D79" s="179"/>
      <c r="E79" s="182"/>
      <c r="F79" s="54" t="s">
        <v>65</v>
      </c>
      <c r="G79" s="56">
        <v>1</v>
      </c>
      <c r="H79" s="54" t="s">
        <v>32</v>
      </c>
      <c r="I79" s="59" t="s">
        <v>71</v>
      </c>
      <c r="J79" s="54" t="s">
        <v>60</v>
      </c>
      <c r="K79" s="161"/>
      <c r="L79" s="20">
        <v>27617.1</v>
      </c>
      <c r="M79" s="81">
        <v>0</v>
      </c>
      <c r="N79" s="82">
        <v>0</v>
      </c>
      <c r="O79" s="19">
        <f t="shared" ref="O79:O99" si="10">N79+M79+L79</f>
        <v>27617.1</v>
      </c>
    </row>
    <row r="80" spans="1:17" s="44" customFormat="1" ht="51">
      <c r="A80" s="167"/>
      <c r="B80" s="170"/>
      <c r="C80" s="161"/>
      <c r="D80" s="179"/>
      <c r="E80" s="182"/>
      <c r="F80" s="54" t="s">
        <v>66</v>
      </c>
      <c r="G80" s="56">
        <v>2</v>
      </c>
      <c r="H80" s="54" t="s">
        <v>32</v>
      </c>
      <c r="I80" s="59" t="s">
        <v>71</v>
      </c>
      <c r="J80" s="54" t="s">
        <v>60</v>
      </c>
      <c r="K80" s="161"/>
      <c r="L80" s="20">
        <v>0</v>
      </c>
      <c r="M80" s="81">
        <v>90807.25</v>
      </c>
      <c r="N80" s="82">
        <v>0</v>
      </c>
      <c r="O80" s="58">
        <f t="shared" si="10"/>
        <v>90807.25</v>
      </c>
    </row>
    <row r="81" spans="1:17" s="44" customFormat="1" ht="51">
      <c r="A81" s="167"/>
      <c r="B81" s="170"/>
      <c r="C81" s="161"/>
      <c r="D81" s="179"/>
      <c r="E81" s="182"/>
      <c r="F81" s="54" t="s">
        <v>67</v>
      </c>
      <c r="G81" s="56">
        <v>1</v>
      </c>
      <c r="H81" s="54" t="s">
        <v>32</v>
      </c>
      <c r="I81" s="59" t="s">
        <v>71</v>
      </c>
      <c r="J81" s="54" t="s">
        <v>60</v>
      </c>
      <c r="K81" s="161"/>
      <c r="L81" s="20">
        <v>0</v>
      </c>
      <c r="M81" s="81">
        <v>62964.58</v>
      </c>
      <c r="N81" s="82">
        <v>0</v>
      </c>
      <c r="O81" s="19">
        <f t="shared" si="10"/>
        <v>62964.58</v>
      </c>
    </row>
    <row r="82" spans="1:17" s="44" customFormat="1" ht="51">
      <c r="A82" s="167"/>
      <c r="B82" s="170"/>
      <c r="C82" s="161"/>
      <c r="D82" s="179"/>
      <c r="E82" s="182"/>
      <c r="F82" s="54" t="s">
        <v>68</v>
      </c>
      <c r="G82" s="56">
        <v>1</v>
      </c>
      <c r="H82" s="54" t="s">
        <v>32</v>
      </c>
      <c r="I82" s="59" t="s">
        <v>71</v>
      </c>
      <c r="J82" s="54" t="s">
        <v>60</v>
      </c>
      <c r="K82" s="161"/>
      <c r="L82" s="20">
        <v>0</v>
      </c>
      <c r="M82" s="81">
        <v>69513.429999999993</v>
      </c>
      <c r="N82" s="82">
        <v>0</v>
      </c>
      <c r="O82" s="58">
        <f t="shared" si="10"/>
        <v>69513.429999999993</v>
      </c>
    </row>
    <row r="83" spans="1:17" s="44" customFormat="1" ht="51">
      <c r="A83" s="167"/>
      <c r="B83" s="170"/>
      <c r="C83" s="161"/>
      <c r="D83" s="179"/>
      <c r="E83" s="182"/>
      <c r="F83" s="54" t="s">
        <v>69</v>
      </c>
      <c r="G83" s="56">
        <v>1</v>
      </c>
      <c r="H83" s="54" t="s">
        <v>32</v>
      </c>
      <c r="I83" s="59" t="s">
        <v>71</v>
      </c>
      <c r="J83" s="54" t="s">
        <v>60</v>
      </c>
      <c r="K83" s="161"/>
      <c r="L83" s="20">
        <v>100244.17200000001</v>
      </c>
      <c r="M83" s="81">
        <v>0</v>
      </c>
      <c r="N83" s="82">
        <v>0</v>
      </c>
      <c r="O83" s="19">
        <f t="shared" si="10"/>
        <v>100244.17200000001</v>
      </c>
    </row>
    <row r="84" spans="1:17" s="44" customFormat="1" ht="51">
      <c r="A84" s="167"/>
      <c r="B84" s="170"/>
      <c r="C84" s="161"/>
      <c r="D84" s="179"/>
      <c r="E84" s="182"/>
      <c r="F84" s="54" t="s">
        <v>70</v>
      </c>
      <c r="G84" s="56">
        <v>1</v>
      </c>
      <c r="H84" s="54" t="s">
        <v>32</v>
      </c>
      <c r="I84" s="59" t="s">
        <v>71</v>
      </c>
      <c r="J84" s="54" t="s">
        <v>60</v>
      </c>
      <c r="K84" s="162"/>
      <c r="L84" s="20">
        <v>906904.43</v>
      </c>
      <c r="M84" s="81">
        <v>0</v>
      </c>
      <c r="N84" s="82">
        <v>0</v>
      </c>
      <c r="O84" s="58">
        <f t="shared" si="10"/>
        <v>906904.43</v>
      </c>
    </row>
    <row r="85" spans="1:17" s="44" customFormat="1" ht="108" customHeight="1">
      <c r="A85" s="167"/>
      <c r="B85" s="170"/>
      <c r="C85" s="161"/>
      <c r="D85" s="179"/>
      <c r="E85" s="182"/>
      <c r="F85" s="67" t="s">
        <v>89</v>
      </c>
      <c r="G85" s="47">
        <v>806</v>
      </c>
      <c r="H85" s="67" t="s">
        <v>31</v>
      </c>
      <c r="I85" s="68" t="s">
        <v>90</v>
      </c>
      <c r="J85" s="49" t="s">
        <v>33</v>
      </c>
      <c r="K85" s="160" t="s">
        <v>41</v>
      </c>
      <c r="L85" s="20">
        <v>2258052.2799999998</v>
      </c>
      <c r="M85" s="81">
        <v>0</v>
      </c>
      <c r="N85" s="82">
        <v>0</v>
      </c>
      <c r="O85" s="58">
        <f t="shared" si="10"/>
        <v>2258052.2799999998</v>
      </c>
    </row>
    <row r="86" spans="1:17" s="44" customFormat="1" ht="39.75" customHeight="1">
      <c r="A86" s="167"/>
      <c r="B86" s="170"/>
      <c r="C86" s="161"/>
      <c r="D86" s="179"/>
      <c r="E86" s="182"/>
      <c r="F86" s="67" t="s">
        <v>91</v>
      </c>
      <c r="G86" s="47">
        <v>2</v>
      </c>
      <c r="H86" s="67" t="s">
        <v>32</v>
      </c>
      <c r="I86" s="59" t="s">
        <v>75</v>
      </c>
      <c r="J86" s="54" t="s">
        <v>60</v>
      </c>
      <c r="K86" s="161"/>
      <c r="L86" s="20">
        <v>56048.09</v>
      </c>
      <c r="M86" s="81">
        <v>0</v>
      </c>
      <c r="N86" s="82">
        <v>0</v>
      </c>
      <c r="O86" s="19">
        <f t="shared" si="10"/>
        <v>56048.09</v>
      </c>
    </row>
    <row r="87" spans="1:17" s="44" customFormat="1" ht="40.5" customHeight="1">
      <c r="A87" s="167"/>
      <c r="B87" s="170"/>
      <c r="C87" s="161"/>
      <c r="D87" s="179"/>
      <c r="E87" s="182"/>
      <c r="F87" s="67" t="s">
        <v>92</v>
      </c>
      <c r="G87" s="47">
        <v>2</v>
      </c>
      <c r="H87" s="67" t="s">
        <v>32</v>
      </c>
      <c r="I87" s="59" t="s">
        <v>75</v>
      </c>
      <c r="J87" s="54" t="s">
        <v>60</v>
      </c>
      <c r="K87" s="161"/>
      <c r="L87" s="20">
        <v>103008.67</v>
      </c>
      <c r="M87" s="81">
        <v>0</v>
      </c>
      <c r="N87" s="82">
        <v>0</v>
      </c>
      <c r="O87" s="19">
        <f t="shared" si="10"/>
        <v>103008.67</v>
      </c>
    </row>
    <row r="88" spans="1:17" s="44" customFormat="1" ht="43.5" customHeight="1">
      <c r="A88" s="167"/>
      <c r="B88" s="170"/>
      <c r="C88" s="161"/>
      <c r="D88" s="179"/>
      <c r="E88" s="182"/>
      <c r="F88" s="67" t="s">
        <v>93</v>
      </c>
      <c r="G88" s="47">
        <v>1</v>
      </c>
      <c r="H88" s="67" t="s">
        <v>94</v>
      </c>
      <c r="I88" s="59" t="s">
        <v>75</v>
      </c>
      <c r="J88" s="54" t="s">
        <v>60</v>
      </c>
      <c r="K88" s="161"/>
      <c r="L88" s="20">
        <v>53940.6</v>
      </c>
      <c r="M88" s="81">
        <v>0</v>
      </c>
      <c r="N88" s="82">
        <v>0</v>
      </c>
      <c r="O88" s="58">
        <f t="shared" si="10"/>
        <v>53940.6</v>
      </c>
    </row>
    <row r="89" spans="1:17" s="44" customFormat="1" ht="43.5" customHeight="1">
      <c r="A89" s="167"/>
      <c r="B89" s="170"/>
      <c r="C89" s="161"/>
      <c r="D89" s="179"/>
      <c r="E89" s="182"/>
      <c r="F89" s="67" t="s">
        <v>115</v>
      </c>
      <c r="G89" s="47">
        <v>120</v>
      </c>
      <c r="H89" s="67" t="s">
        <v>116</v>
      </c>
      <c r="I89" s="59" t="s">
        <v>75</v>
      </c>
      <c r="J89" s="54" t="s">
        <v>21</v>
      </c>
      <c r="K89" s="162"/>
      <c r="L89" s="20">
        <v>1920481.42</v>
      </c>
      <c r="M89" s="81">
        <v>0</v>
      </c>
      <c r="N89" s="82">
        <v>0</v>
      </c>
      <c r="O89" s="58">
        <f t="shared" si="10"/>
        <v>1920481.42</v>
      </c>
    </row>
    <row r="90" spans="1:17" ht="113.25" customHeight="1">
      <c r="A90" s="167"/>
      <c r="B90" s="170"/>
      <c r="C90" s="161"/>
      <c r="D90" s="179"/>
      <c r="E90" s="182"/>
      <c r="F90" s="67" t="s">
        <v>88</v>
      </c>
      <c r="G90" s="47">
        <v>150</v>
      </c>
      <c r="H90" s="67" t="s">
        <v>31</v>
      </c>
      <c r="I90" s="21" t="s">
        <v>37</v>
      </c>
      <c r="J90" s="67" t="s">
        <v>21</v>
      </c>
      <c r="K90" s="160" t="s">
        <v>41</v>
      </c>
      <c r="L90" s="20">
        <v>614714.74</v>
      </c>
      <c r="M90" s="81">
        <v>0</v>
      </c>
      <c r="N90" s="82">
        <v>0</v>
      </c>
      <c r="O90" s="19">
        <f t="shared" si="10"/>
        <v>614714.74</v>
      </c>
      <c r="Q90" s="44"/>
    </row>
    <row r="91" spans="1:17" ht="61.5" customHeight="1">
      <c r="A91" s="167"/>
      <c r="B91" s="170"/>
      <c r="C91" s="161"/>
      <c r="D91" s="179"/>
      <c r="E91" s="182"/>
      <c r="F91" s="67" t="s">
        <v>74</v>
      </c>
      <c r="G91" s="47">
        <v>1</v>
      </c>
      <c r="H91" s="67" t="s">
        <v>32</v>
      </c>
      <c r="I91" s="59" t="s">
        <v>117</v>
      </c>
      <c r="J91" s="67" t="s">
        <v>60</v>
      </c>
      <c r="K91" s="161"/>
      <c r="L91" s="20">
        <v>595496.55000000005</v>
      </c>
      <c r="M91" s="81">
        <v>0</v>
      </c>
      <c r="N91" s="82">
        <v>0</v>
      </c>
      <c r="O91" s="19">
        <f t="shared" si="10"/>
        <v>595496.55000000005</v>
      </c>
      <c r="Q91" s="44"/>
    </row>
    <row r="92" spans="1:17" ht="46.5" customHeight="1">
      <c r="A92" s="167"/>
      <c r="B92" s="170"/>
      <c r="C92" s="161"/>
      <c r="D92" s="179"/>
      <c r="E92" s="182"/>
      <c r="F92" s="54" t="s">
        <v>73</v>
      </c>
      <c r="G92" s="56">
        <v>7</v>
      </c>
      <c r="H92" s="54" t="s">
        <v>32</v>
      </c>
      <c r="I92" s="59" t="s">
        <v>75</v>
      </c>
      <c r="J92" s="54" t="s">
        <v>60</v>
      </c>
      <c r="K92" s="161"/>
      <c r="L92" s="20">
        <v>403441.02</v>
      </c>
      <c r="M92" s="81">
        <v>0</v>
      </c>
      <c r="N92" s="82">
        <v>0</v>
      </c>
      <c r="O92" s="19">
        <f t="shared" si="10"/>
        <v>403441.02</v>
      </c>
      <c r="Q92" s="44"/>
    </row>
    <row r="93" spans="1:17" ht="54.75" customHeight="1">
      <c r="A93" s="167"/>
      <c r="B93" s="170"/>
      <c r="C93" s="161"/>
      <c r="D93" s="179"/>
      <c r="E93" s="182"/>
      <c r="F93" s="54" t="s">
        <v>77</v>
      </c>
      <c r="G93" s="56">
        <v>1</v>
      </c>
      <c r="H93" s="54" t="s">
        <v>32</v>
      </c>
      <c r="I93" s="59" t="s">
        <v>71</v>
      </c>
      <c r="J93" s="54" t="s">
        <v>60</v>
      </c>
      <c r="K93" s="161"/>
      <c r="L93" s="20">
        <v>170899.21</v>
      </c>
      <c r="M93" s="81">
        <v>0</v>
      </c>
      <c r="N93" s="82">
        <v>0</v>
      </c>
      <c r="O93" s="19">
        <f t="shared" si="10"/>
        <v>170899.21</v>
      </c>
      <c r="Q93" s="44"/>
    </row>
    <row r="94" spans="1:17" ht="57" customHeight="1">
      <c r="A94" s="167"/>
      <c r="B94" s="170"/>
      <c r="C94" s="161"/>
      <c r="D94" s="179"/>
      <c r="E94" s="182"/>
      <c r="F94" s="54" t="s">
        <v>78</v>
      </c>
      <c r="G94" s="56">
        <v>1</v>
      </c>
      <c r="H94" s="54" t="s">
        <v>32</v>
      </c>
      <c r="I94" s="59" t="s">
        <v>71</v>
      </c>
      <c r="J94" s="54" t="s">
        <v>60</v>
      </c>
      <c r="K94" s="161"/>
      <c r="L94" s="20">
        <v>43714.09</v>
      </c>
      <c r="M94" s="81">
        <v>0</v>
      </c>
      <c r="N94" s="82">
        <v>0</v>
      </c>
      <c r="O94" s="19">
        <f t="shared" si="10"/>
        <v>43714.09</v>
      </c>
      <c r="Q94" s="44"/>
    </row>
    <row r="95" spans="1:17" ht="68.25" customHeight="1">
      <c r="A95" s="167"/>
      <c r="B95" s="170"/>
      <c r="C95" s="161"/>
      <c r="D95" s="179"/>
      <c r="E95" s="182"/>
      <c r="F95" s="54" t="s">
        <v>79</v>
      </c>
      <c r="G95" s="56">
        <v>1</v>
      </c>
      <c r="H95" s="54" t="s">
        <v>32</v>
      </c>
      <c r="I95" s="59" t="s">
        <v>71</v>
      </c>
      <c r="J95" s="54" t="s">
        <v>60</v>
      </c>
      <c r="K95" s="161"/>
      <c r="L95" s="20">
        <v>31597.040000000001</v>
      </c>
      <c r="M95" s="81">
        <v>0</v>
      </c>
      <c r="N95" s="82">
        <v>0</v>
      </c>
      <c r="O95" s="19">
        <f t="shared" si="10"/>
        <v>31597.040000000001</v>
      </c>
      <c r="Q95" s="44"/>
    </row>
    <row r="96" spans="1:17" ht="64.5" customHeight="1">
      <c r="A96" s="167"/>
      <c r="B96" s="170"/>
      <c r="C96" s="161"/>
      <c r="D96" s="179"/>
      <c r="E96" s="182"/>
      <c r="F96" s="54" t="s">
        <v>80</v>
      </c>
      <c r="G96" s="56">
        <v>1</v>
      </c>
      <c r="H96" s="54" t="s">
        <v>32</v>
      </c>
      <c r="I96" s="59" t="s">
        <v>71</v>
      </c>
      <c r="J96" s="54" t="s">
        <v>60</v>
      </c>
      <c r="K96" s="162"/>
      <c r="L96" s="20">
        <v>19914.04</v>
      </c>
      <c r="M96" s="81">
        <v>0</v>
      </c>
      <c r="N96" s="82">
        <v>0</v>
      </c>
      <c r="O96" s="19">
        <f t="shared" si="10"/>
        <v>19914.04</v>
      </c>
      <c r="Q96" s="44"/>
    </row>
    <row r="97" spans="1:19" ht="33.75" customHeight="1">
      <c r="A97" s="167"/>
      <c r="B97" s="170"/>
      <c r="C97" s="161"/>
      <c r="D97" s="179"/>
      <c r="E97" s="182"/>
      <c r="F97" s="54" t="s">
        <v>59</v>
      </c>
      <c r="G97" s="56">
        <v>3</v>
      </c>
      <c r="H97" s="54" t="s">
        <v>32</v>
      </c>
      <c r="I97" s="68"/>
      <c r="J97" s="67" t="s">
        <v>60</v>
      </c>
      <c r="K97" s="74" t="s">
        <v>61</v>
      </c>
      <c r="L97" s="20">
        <v>41439.167999999998</v>
      </c>
      <c r="M97" s="81">
        <v>0</v>
      </c>
      <c r="N97" s="82">
        <v>0</v>
      </c>
      <c r="O97" s="19">
        <f t="shared" si="10"/>
        <v>41439.167999999998</v>
      </c>
      <c r="Q97" s="44"/>
    </row>
    <row r="98" spans="1:19" ht="30.75" customHeight="1">
      <c r="A98" s="167"/>
      <c r="B98" s="170"/>
      <c r="C98" s="161"/>
      <c r="D98" s="179"/>
      <c r="E98" s="182"/>
      <c r="F98" s="54" t="s">
        <v>58</v>
      </c>
      <c r="G98" s="56">
        <v>3</v>
      </c>
      <c r="H98" s="54" t="s">
        <v>32</v>
      </c>
      <c r="I98" s="68"/>
      <c r="J98" s="67" t="s">
        <v>60</v>
      </c>
      <c r="K98" s="74" t="s">
        <v>61</v>
      </c>
      <c r="L98" s="20">
        <v>12784.26</v>
      </c>
      <c r="M98" s="81">
        <v>0</v>
      </c>
      <c r="N98" s="82">
        <v>0</v>
      </c>
      <c r="O98" s="19">
        <f t="shared" si="10"/>
        <v>12784.26</v>
      </c>
      <c r="Q98" s="44"/>
    </row>
    <row r="99" spans="1:19" ht="25.5">
      <c r="A99" s="167"/>
      <c r="B99" s="170"/>
      <c r="C99" s="161"/>
      <c r="D99" s="179"/>
      <c r="E99" s="182"/>
      <c r="F99" s="67" t="s">
        <v>30</v>
      </c>
      <c r="G99" s="47">
        <v>20</v>
      </c>
      <c r="H99" s="49" t="s">
        <v>31</v>
      </c>
      <c r="I99" s="22" t="s">
        <v>22</v>
      </c>
      <c r="J99" s="49" t="s">
        <v>21</v>
      </c>
      <c r="K99" s="74" t="s">
        <v>61</v>
      </c>
      <c r="L99" s="20">
        <v>39296.57</v>
      </c>
      <c r="M99" s="81">
        <v>0</v>
      </c>
      <c r="N99" s="82">
        <v>0</v>
      </c>
      <c r="O99" s="19">
        <f t="shared" si="10"/>
        <v>39296.57</v>
      </c>
      <c r="Q99" s="44"/>
    </row>
    <row r="100" spans="1:19" ht="25.5">
      <c r="A100" s="167"/>
      <c r="B100" s="170"/>
      <c r="C100" s="161"/>
      <c r="D100" s="179"/>
      <c r="E100" s="182"/>
      <c r="F100" s="67" t="s">
        <v>56</v>
      </c>
      <c r="G100" s="56">
        <v>1</v>
      </c>
      <c r="H100" s="54" t="s">
        <v>32</v>
      </c>
      <c r="I100" s="22"/>
      <c r="J100" s="67"/>
      <c r="K100" s="74" t="s">
        <v>61</v>
      </c>
      <c r="L100" s="63">
        <v>0</v>
      </c>
      <c r="M100" s="81">
        <v>0</v>
      </c>
      <c r="N100" s="82">
        <v>120000</v>
      </c>
      <c r="O100" s="58">
        <f t="shared" ref="O100:O101" si="11">SUM(L100:N100)</f>
        <v>120000</v>
      </c>
      <c r="Q100" s="44"/>
    </row>
    <row r="101" spans="1:19" ht="25.5">
      <c r="A101" s="167"/>
      <c r="B101" s="170"/>
      <c r="C101" s="161"/>
      <c r="D101" s="179"/>
      <c r="E101" s="182"/>
      <c r="F101" s="67" t="s">
        <v>53</v>
      </c>
      <c r="G101" s="47">
        <v>1</v>
      </c>
      <c r="H101" s="67" t="s">
        <v>32</v>
      </c>
      <c r="I101" s="22"/>
      <c r="J101" s="67"/>
      <c r="K101" s="74" t="s">
        <v>61</v>
      </c>
      <c r="L101" s="20">
        <v>180000</v>
      </c>
      <c r="M101" s="82">
        <v>0</v>
      </c>
      <c r="N101" s="20">
        <v>0</v>
      </c>
      <c r="O101" s="75">
        <f t="shared" si="11"/>
        <v>180000</v>
      </c>
      <c r="Q101" s="44"/>
    </row>
    <row r="102" spans="1:19" s="44" customFormat="1" ht="25.5">
      <c r="A102" s="168"/>
      <c r="B102" s="171"/>
      <c r="C102" s="162"/>
      <c r="D102" s="180"/>
      <c r="E102" s="183"/>
      <c r="F102" s="67" t="s">
        <v>29</v>
      </c>
      <c r="G102" s="47">
        <v>200</v>
      </c>
      <c r="H102" s="49" t="s">
        <v>31</v>
      </c>
      <c r="I102" s="48" t="s">
        <v>36</v>
      </c>
      <c r="J102" s="49" t="s">
        <v>21</v>
      </c>
      <c r="K102" s="74" t="s">
        <v>61</v>
      </c>
      <c r="L102" s="20">
        <v>54429.73</v>
      </c>
      <c r="M102" s="82">
        <v>0</v>
      </c>
      <c r="N102" s="20">
        <v>0</v>
      </c>
      <c r="O102" s="19">
        <f>N102+M102+L102</f>
        <v>54429.73</v>
      </c>
    </row>
    <row r="103" spans="1:19" s="44" customFormat="1">
      <c r="A103" s="34" t="s">
        <v>39</v>
      </c>
      <c r="B103" s="31"/>
      <c r="C103" s="33"/>
      <c r="D103" s="28"/>
      <c r="E103" s="27"/>
      <c r="F103" s="26"/>
      <c r="G103" s="28"/>
      <c r="H103" s="26"/>
      <c r="I103" s="33"/>
      <c r="J103" s="26"/>
      <c r="K103" s="33"/>
      <c r="L103" s="29">
        <f>SUM(L78:L102)</f>
        <v>7634023.1800000006</v>
      </c>
      <c r="M103" s="29">
        <f t="shared" ref="M103:N103" si="12">SUM(M78:M102)</f>
        <v>838000</v>
      </c>
      <c r="N103" s="65">
        <f t="shared" si="12"/>
        <v>120000</v>
      </c>
      <c r="O103" s="29">
        <f>SUM(O78:O102)</f>
        <v>8592023.1799999997</v>
      </c>
      <c r="Q103" s="96"/>
      <c r="S103" s="96"/>
    </row>
    <row r="104" spans="1:19" s="44" customFormat="1" ht="25.5">
      <c r="A104" s="166">
        <v>5</v>
      </c>
      <c r="B104" s="169" t="s">
        <v>34</v>
      </c>
      <c r="C104" s="160" t="s">
        <v>35</v>
      </c>
      <c r="D104" s="178" t="s">
        <v>111</v>
      </c>
      <c r="E104" s="181">
        <v>200</v>
      </c>
      <c r="F104" s="67" t="s">
        <v>53</v>
      </c>
      <c r="G104" s="56">
        <v>1</v>
      </c>
      <c r="H104" s="54" t="s">
        <v>32</v>
      </c>
      <c r="I104" s="68"/>
      <c r="J104" s="67" t="s">
        <v>21</v>
      </c>
      <c r="K104" s="74" t="s">
        <v>61</v>
      </c>
      <c r="L104" s="63">
        <v>180000</v>
      </c>
      <c r="M104" s="81">
        <v>0</v>
      </c>
      <c r="N104" s="82">
        <v>0</v>
      </c>
      <c r="O104" s="58">
        <f t="shared" ref="O104:O105" si="13">SUM(L104:N104)</f>
        <v>180000</v>
      </c>
    </row>
    <row r="105" spans="1:19" s="44" customFormat="1" ht="25.5" customHeight="1">
      <c r="A105" s="167"/>
      <c r="B105" s="170"/>
      <c r="C105" s="161"/>
      <c r="D105" s="179"/>
      <c r="E105" s="182"/>
      <c r="F105" s="67" t="s">
        <v>56</v>
      </c>
      <c r="G105" s="47">
        <v>1</v>
      </c>
      <c r="H105" s="67" t="s">
        <v>32</v>
      </c>
      <c r="I105" s="68"/>
      <c r="J105" s="67"/>
      <c r="K105" s="48"/>
      <c r="L105" s="20">
        <v>0</v>
      </c>
      <c r="M105" s="82">
        <v>0</v>
      </c>
      <c r="N105" s="20">
        <v>120000</v>
      </c>
      <c r="O105" s="75">
        <f t="shared" si="13"/>
        <v>120000</v>
      </c>
    </row>
    <row r="106" spans="1:19" ht="102">
      <c r="A106" s="167"/>
      <c r="B106" s="170"/>
      <c r="C106" s="161"/>
      <c r="D106" s="179"/>
      <c r="E106" s="182"/>
      <c r="F106" s="67" t="s">
        <v>95</v>
      </c>
      <c r="G106" s="47">
        <v>200</v>
      </c>
      <c r="H106" s="67" t="s">
        <v>31</v>
      </c>
      <c r="I106" s="62" t="s">
        <v>37</v>
      </c>
      <c r="J106" s="61" t="s">
        <v>33</v>
      </c>
      <c r="K106" s="160" t="s">
        <v>41</v>
      </c>
      <c r="L106" s="20">
        <v>814936.76</v>
      </c>
      <c r="M106" s="82">
        <v>0</v>
      </c>
      <c r="N106" s="20">
        <v>0</v>
      </c>
      <c r="O106" s="19">
        <f>N106+M106+L106</f>
        <v>814936.76</v>
      </c>
    </row>
    <row r="107" spans="1:19" ht="51">
      <c r="A107" s="167"/>
      <c r="B107" s="170"/>
      <c r="C107" s="161"/>
      <c r="D107" s="179"/>
      <c r="E107" s="182"/>
      <c r="F107" s="54" t="s">
        <v>65</v>
      </c>
      <c r="G107" s="56">
        <v>1</v>
      </c>
      <c r="H107" s="54" t="s">
        <v>32</v>
      </c>
      <c r="I107" s="59" t="s">
        <v>71</v>
      </c>
      <c r="J107" s="54" t="s">
        <v>60</v>
      </c>
      <c r="K107" s="161"/>
      <c r="L107" s="20">
        <v>27617.1</v>
      </c>
      <c r="M107" s="82">
        <v>0</v>
      </c>
      <c r="N107" s="20">
        <v>0</v>
      </c>
      <c r="O107" s="19">
        <f t="shared" ref="O107:O119" si="14">N107+M107+L107</f>
        <v>27617.1</v>
      </c>
    </row>
    <row r="108" spans="1:19" ht="51">
      <c r="A108" s="167"/>
      <c r="B108" s="170"/>
      <c r="C108" s="161"/>
      <c r="D108" s="179"/>
      <c r="E108" s="182"/>
      <c r="F108" s="54" t="s">
        <v>67</v>
      </c>
      <c r="G108" s="56">
        <v>1</v>
      </c>
      <c r="H108" s="54" t="s">
        <v>32</v>
      </c>
      <c r="I108" s="59" t="s">
        <v>71</v>
      </c>
      <c r="J108" s="54" t="s">
        <v>60</v>
      </c>
      <c r="K108" s="161"/>
      <c r="L108" s="20">
        <v>62964.588000000003</v>
      </c>
      <c r="M108" s="82">
        <v>0</v>
      </c>
      <c r="N108" s="20">
        <v>0</v>
      </c>
      <c r="O108" s="19">
        <f t="shared" si="14"/>
        <v>62964.588000000003</v>
      </c>
    </row>
    <row r="109" spans="1:19" ht="51">
      <c r="A109" s="167"/>
      <c r="B109" s="170"/>
      <c r="C109" s="161"/>
      <c r="D109" s="179"/>
      <c r="E109" s="182"/>
      <c r="F109" s="54" t="s">
        <v>68</v>
      </c>
      <c r="G109" s="56">
        <v>1</v>
      </c>
      <c r="H109" s="54" t="s">
        <v>32</v>
      </c>
      <c r="I109" s="59" t="s">
        <v>71</v>
      </c>
      <c r="J109" s="54" t="s">
        <v>60</v>
      </c>
      <c r="K109" s="161"/>
      <c r="L109" s="20">
        <v>69513.432000000001</v>
      </c>
      <c r="M109" s="82">
        <v>0</v>
      </c>
      <c r="N109" s="20">
        <v>0</v>
      </c>
      <c r="O109" s="19">
        <f t="shared" si="14"/>
        <v>69513.432000000001</v>
      </c>
    </row>
    <row r="110" spans="1:19" ht="51">
      <c r="A110" s="167"/>
      <c r="B110" s="170"/>
      <c r="C110" s="161"/>
      <c r="D110" s="179"/>
      <c r="E110" s="182"/>
      <c r="F110" s="54" t="s">
        <v>69</v>
      </c>
      <c r="G110" s="56">
        <v>1</v>
      </c>
      <c r="H110" s="54" t="s">
        <v>32</v>
      </c>
      <c r="I110" s="59" t="s">
        <v>71</v>
      </c>
      <c r="J110" s="54" t="s">
        <v>60</v>
      </c>
      <c r="K110" s="161"/>
      <c r="L110" s="20">
        <v>26417.1</v>
      </c>
      <c r="M110" s="82">
        <v>0</v>
      </c>
      <c r="N110" s="20">
        <v>0</v>
      </c>
      <c r="O110" s="19">
        <f t="shared" si="14"/>
        <v>26417.1</v>
      </c>
    </row>
    <row r="111" spans="1:19" ht="51">
      <c r="A111" s="167"/>
      <c r="B111" s="170"/>
      <c r="C111" s="161"/>
      <c r="D111" s="179"/>
      <c r="E111" s="182"/>
      <c r="F111" s="54" t="s">
        <v>70</v>
      </c>
      <c r="G111" s="56">
        <v>1</v>
      </c>
      <c r="H111" s="54" t="s">
        <v>32</v>
      </c>
      <c r="I111" s="59" t="s">
        <v>71</v>
      </c>
      <c r="J111" s="54" t="s">
        <v>60</v>
      </c>
      <c r="K111" s="161"/>
      <c r="L111" s="20">
        <v>361862.424</v>
      </c>
      <c r="M111" s="82">
        <v>0</v>
      </c>
      <c r="N111" s="20">
        <v>0</v>
      </c>
      <c r="O111" s="19">
        <f t="shared" si="14"/>
        <v>361862.424</v>
      </c>
    </row>
    <row r="112" spans="1:19" ht="25.5">
      <c r="A112" s="167"/>
      <c r="B112" s="170"/>
      <c r="C112" s="161"/>
      <c r="D112" s="179"/>
      <c r="E112" s="182"/>
      <c r="F112" s="54" t="s">
        <v>73</v>
      </c>
      <c r="G112" s="56">
        <v>4</v>
      </c>
      <c r="H112" s="54" t="s">
        <v>32</v>
      </c>
      <c r="I112" s="59" t="s">
        <v>75</v>
      </c>
      <c r="J112" s="54" t="s">
        <v>60</v>
      </c>
      <c r="K112" s="161"/>
      <c r="L112" s="20">
        <v>240768.3</v>
      </c>
      <c r="M112" s="82">
        <v>0</v>
      </c>
      <c r="N112" s="20">
        <v>0</v>
      </c>
      <c r="O112" s="19">
        <f t="shared" si="14"/>
        <v>240768.3</v>
      </c>
    </row>
    <row r="113" spans="1:15" ht="51">
      <c r="A113" s="167"/>
      <c r="B113" s="170"/>
      <c r="C113" s="161"/>
      <c r="D113" s="179"/>
      <c r="E113" s="182"/>
      <c r="F113" s="54" t="s">
        <v>77</v>
      </c>
      <c r="G113" s="56">
        <v>1</v>
      </c>
      <c r="H113" s="54" t="s">
        <v>32</v>
      </c>
      <c r="I113" s="59" t="s">
        <v>71</v>
      </c>
      <c r="J113" s="54" t="s">
        <v>60</v>
      </c>
      <c r="K113" s="161"/>
      <c r="L113" s="20">
        <v>157816.092</v>
      </c>
      <c r="M113" s="82">
        <v>0</v>
      </c>
      <c r="N113" s="20">
        <v>0</v>
      </c>
      <c r="O113" s="19">
        <f t="shared" si="14"/>
        <v>157816.092</v>
      </c>
    </row>
    <row r="114" spans="1:15" ht="51">
      <c r="A114" s="167"/>
      <c r="B114" s="170"/>
      <c r="C114" s="161"/>
      <c r="D114" s="179"/>
      <c r="E114" s="182"/>
      <c r="F114" s="54" t="s">
        <v>78</v>
      </c>
      <c r="G114" s="56">
        <v>1</v>
      </c>
      <c r="H114" s="54" t="s">
        <v>32</v>
      </c>
      <c r="I114" s="59" t="s">
        <v>71</v>
      </c>
      <c r="J114" s="54" t="s">
        <v>60</v>
      </c>
      <c r="K114" s="161"/>
      <c r="L114" s="20">
        <v>43714.091999999997</v>
      </c>
      <c r="M114" s="82">
        <v>0</v>
      </c>
      <c r="N114" s="20">
        <v>0</v>
      </c>
      <c r="O114" s="19">
        <f t="shared" si="14"/>
        <v>43714.091999999997</v>
      </c>
    </row>
    <row r="115" spans="1:15" ht="51">
      <c r="A115" s="167"/>
      <c r="B115" s="170"/>
      <c r="C115" s="161"/>
      <c r="D115" s="179"/>
      <c r="E115" s="182"/>
      <c r="F115" s="54" t="s">
        <v>79</v>
      </c>
      <c r="G115" s="56">
        <v>1</v>
      </c>
      <c r="H115" s="54" t="s">
        <v>32</v>
      </c>
      <c r="I115" s="59" t="s">
        <v>71</v>
      </c>
      <c r="J115" s="54" t="s">
        <v>60</v>
      </c>
      <c r="K115" s="161"/>
      <c r="L115" s="20">
        <v>31597.044000000002</v>
      </c>
      <c r="M115" s="82">
        <v>0</v>
      </c>
      <c r="N115" s="20">
        <v>0</v>
      </c>
      <c r="O115" s="19">
        <f t="shared" si="14"/>
        <v>31597.044000000002</v>
      </c>
    </row>
    <row r="116" spans="1:15" ht="51">
      <c r="A116" s="167"/>
      <c r="B116" s="170"/>
      <c r="C116" s="161"/>
      <c r="D116" s="179"/>
      <c r="E116" s="182"/>
      <c r="F116" s="54" t="s">
        <v>80</v>
      </c>
      <c r="G116" s="56">
        <v>1</v>
      </c>
      <c r="H116" s="54" t="s">
        <v>32</v>
      </c>
      <c r="I116" s="59" t="s">
        <v>71</v>
      </c>
      <c r="J116" s="54" t="s">
        <v>60</v>
      </c>
      <c r="K116" s="162"/>
      <c r="L116" s="20">
        <v>19914.036</v>
      </c>
      <c r="M116" s="82">
        <v>0</v>
      </c>
      <c r="N116" s="20">
        <v>0</v>
      </c>
      <c r="O116" s="19">
        <f t="shared" si="14"/>
        <v>19914.036</v>
      </c>
    </row>
    <row r="117" spans="1:15" ht="25.5">
      <c r="A117" s="167"/>
      <c r="B117" s="170"/>
      <c r="C117" s="161"/>
      <c r="D117" s="179"/>
      <c r="E117" s="182"/>
      <c r="F117" s="54" t="s">
        <v>59</v>
      </c>
      <c r="G117" s="56">
        <v>3</v>
      </c>
      <c r="H117" s="54" t="s">
        <v>32</v>
      </c>
      <c r="I117" s="68"/>
      <c r="J117" s="67" t="s">
        <v>60</v>
      </c>
      <c r="K117" s="74" t="s">
        <v>61</v>
      </c>
      <c r="L117" s="20">
        <v>41439.167999999998</v>
      </c>
      <c r="M117" s="82">
        <v>0</v>
      </c>
      <c r="N117" s="20">
        <v>0</v>
      </c>
      <c r="O117" s="19">
        <f t="shared" si="14"/>
        <v>41439.167999999998</v>
      </c>
    </row>
    <row r="118" spans="1:15" ht="25.5">
      <c r="A118" s="167"/>
      <c r="B118" s="170"/>
      <c r="C118" s="161"/>
      <c r="D118" s="179"/>
      <c r="E118" s="182"/>
      <c r="F118" s="54" t="s">
        <v>58</v>
      </c>
      <c r="G118" s="56">
        <v>3</v>
      </c>
      <c r="H118" s="54" t="s">
        <v>32</v>
      </c>
      <c r="I118" s="68"/>
      <c r="J118" s="67" t="s">
        <v>60</v>
      </c>
      <c r="K118" s="74" t="s">
        <v>61</v>
      </c>
      <c r="L118" s="20">
        <v>12106.272000000001</v>
      </c>
      <c r="M118" s="82">
        <v>0</v>
      </c>
      <c r="N118" s="20">
        <v>0</v>
      </c>
      <c r="O118" s="19">
        <f t="shared" si="14"/>
        <v>12106.272000000001</v>
      </c>
    </row>
    <row r="119" spans="1:15" ht="25.5">
      <c r="A119" s="168"/>
      <c r="B119" s="171"/>
      <c r="C119" s="162"/>
      <c r="D119" s="180"/>
      <c r="E119" s="183"/>
      <c r="F119" s="67" t="s">
        <v>30</v>
      </c>
      <c r="G119" s="47">
        <v>10</v>
      </c>
      <c r="H119" s="67" t="s">
        <v>31</v>
      </c>
      <c r="I119" s="68" t="s">
        <v>22</v>
      </c>
      <c r="J119" s="67" t="s">
        <v>21</v>
      </c>
      <c r="K119" s="74" t="s">
        <v>61</v>
      </c>
      <c r="L119" s="20">
        <v>19648.3</v>
      </c>
      <c r="M119" s="82">
        <v>0</v>
      </c>
      <c r="N119" s="20">
        <v>0</v>
      </c>
      <c r="O119" s="19">
        <f t="shared" si="14"/>
        <v>19648.3</v>
      </c>
    </row>
    <row r="120" spans="1:15">
      <c r="A120" s="34" t="s">
        <v>39</v>
      </c>
      <c r="B120" s="31"/>
      <c r="C120" s="33"/>
      <c r="D120" s="28"/>
      <c r="E120" s="27"/>
      <c r="F120" s="26"/>
      <c r="G120" s="28"/>
      <c r="H120" s="26"/>
      <c r="I120" s="33"/>
      <c r="J120" s="26"/>
      <c r="K120" s="33"/>
      <c r="L120" s="29">
        <f t="shared" ref="L120:N120" si="15">SUM(L104:L119)</f>
        <v>2110314.7080000001</v>
      </c>
      <c r="M120" s="29">
        <f t="shared" si="15"/>
        <v>0</v>
      </c>
      <c r="N120" s="29">
        <f t="shared" si="15"/>
        <v>120000</v>
      </c>
      <c r="O120" s="29">
        <f>SUM(O104:O119)</f>
        <v>2230314.7080000001</v>
      </c>
    </row>
    <row r="121" spans="1:15" ht="63.75">
      <c r="A121" s="166">
        <v>6</v>
      </c>
      <c r="B121" s="169" t="s">
        <v>34</v>
      </c>
      <c r="C121" s="160" t="s">
        <v>35</v>
      </c>
      <c r="D121" s="178" t="s">
        <v>112</v>
      </c>
      <c r="E121" s="198">
        <v>300</v>
      </c>
      <c r="F121" s="54" t="s">
        <v>63</v>
      </c>
      <c r="G121" s="47">
        <v>150</v>
      </c>
      <c r="H121" s="67" t="s">
        <v>31</v>
      </c>
      <c r="I121" s="59" t="s">
        <v>64</v>
      </c>
      <c r="J121" s="67" t="s">
        <v>60</v>
      </c>
      <c r="K121" s="160" t="s">
        <v>41</v>
      </c>
      <c r="L121" s="20">
        <v>614714.74</v>
      </c>
      <c r="M121" s="82">
        <v>0</v>
      </c>
      <c r="N121" s="20">
        <v>0</v>
      </c>
      <c r="O121" s="19">
        <f>N121+M121+L121</f>
        <v>614714.74</v>
      </c>
    </row>
    <row r="122" spans="1:15" ht="51">
      <c r="A122" s="167"/>
      <c r="B122" s="170"/>
      <c r="C122" s="161"/>
      <c r="D122" s="179"/>
      <c r="E122" s="198"/>
      <c r="F122" s="67" t="s">
        <v>96</v>
      </c>
      <c r="G122" s="47">
        <v>1</v>
      </c>
      <c r="H122" s="67" t="s">
        <v>54</v>
      </c>
      <c r="I122" s="59" t="s">
        <v>71</v>
      </c>
      <c r="J122" s="67" t="s">
        <v>60</v>
      </c>
      <c r="K122" s="161"/>
      <c r="L122" s="20">
        <v>27617.1</v>
      </c>
      <c r="M122" s="81">
        <v>0</v>
      </c>
      <c r="N122" s="82">
        <v>0</v>
      </c>
      <c r="O122" s="19">
        <f t="shared" ref="O122:O137" si="16">N122+M122+L122</f>
        <v>27617.1</v>
      </c>
    </row>
    <row r="123" spans="1:15" ht="51">
      <c r="A123" s="167"/>
      <c r="B123" s="170"/>
      <c r="C123" s="161"/>
      <c r="D123" s="179"/>
      <c r="E123" s="198"/>
      <c r="F123" s="54" t="s">
        <v>97</v>
      </c>
      <c r="G123" s="56">
        <v>2</v>
      </c>
      <c r="H123" s="67" t="s">
        <v>54</v>
      </c>
      <c r="I123" s="59" t="s">
        <v>71</v>
      </c>
      <c r="J123" s="67" t="s">
        <v>60</v>
      </c>
      <c r="K123" s="161"/>
      <c r="L123" s="20">
        <v>93718.104000000007</v>
      </c>
      <c r="M123" s="81">
        <v>0</v>
      </c>
      <c r="N123" s="82">
        <v>0</v>
      </c>
      <c r="O123" s="19">
        <f t="shared" si="16"/>
        <v>93718.104000000007</v>
      </c>
    </row>
    <row r="124" spans="1:15" ht="51">
      <c r="A124" s="167"/>
      <c r="B124" s="170"/>
      <c r="C124" s="161"/>
      <c r="D124" s="179"/>
      <c r="E124" s="198"/>
      <c r="F124" s="54" t="s">
        <v>67</v>
      </c>
      <c r="G124" s="56">
        <v>1</v>
      </c>
      <c r="H124" s="67" t="s">
        <v>54</v>
      </c>
      <c r="I124" s="59" t="s">
        <v>71</v>
      </c>
      <c r="J124" s="67" t="s">
        <v>60</v>
      </c>
      <c r="K124" s="161"/>
      <c r="L124" s="20">
        <v>62964.58</v>
      </c>
      <c r="M124" s="81">
        <v>0</v>
      </c>
      <c r="N124" s="82">
        <v>0</v>
      </c>
      <c r="O124" s="19">
        <f t="shared" si="16"/>
        <v>62964.58</v>
      </c>
    </row>
    <row r="125" spans="1:15" ht="51">
      <c r="A125" s="167"/>
      <c r="B125" s="170"/>
      <c r="C125" s="161"/>
      <c r="D125" s="179"/>
      <c r="E125" s="198"/>
      <c r="F125" s="54" t="s">
        <v>68</v>
      </c>
      <c r="G125" s="56">
        <v>1</v>
      </c>
      <c r="H125" s="67" t="s">
        <v>54</v>
      </c>
      <c r="I125" s="59" t="s">
        <v>71</v>
      </c>
      <c r="J125" s="67" t="s">
        <v>60</v>
      </c>
      <c r="K125" s="161"/>
      <c r="L125" s="20">
        <v>69513.432000000001</v>
      </c>
      <c r="M125" s="81">
        <v>0</v>
      </c>
      <c r="N125" s="82">
        <v>0</v>
      </c>
      <c r="O125" s="19">
        <f t="shared" si="16"/>
        <v>69513.432000000001</v>
      </c>
    </row>
    <row r="126" spans="1:15" ht="51">
      <c r="A126" s="167"/>
      <c r="B126" s="170"/>
      <c r="C126" s="161"/>
      <c r="D126" s="179"/>
      <c r="E126" s="198"/>
      <c r="F126" s="54" t="s">
        <v>69</v>
      </c>
      <c r="G126" s="56">
        <v>1</v>
      </c>
      <c r="H126" s="67" t="s">
        <v>54</v>
      </c>
      <c r="I126" s="59" t="s">
        <v>71</v>
      </c>
      <c r="J126" s="67" t="s">
        <v>60</v>
      </c>
      <c r="K126" s="161"/>
      <c r="L126" s="20">
        <v>50244.167999999998</v>
      </c>
      <c r="M126" s="81">
        <v>0</v>
      </c>
      <c r="N126" s="82">
        <v>0</v>
      </c>
      <c r="O126" s="19">
        <f t="shared" si="16"/>
        <v>50244.167999999998</v>
      </c>
    </row>
    <row r="127" spans="1:15" ht="51">
      <c r="A127" s="167"/>
      <c r="B127" s="170"/>
      <c r="C127" s="161"/>
      <c r="D127" s="179"/>
      <c r="E127" s="198"/>
      <c r="F127" s="54" t="s">
        <v>70</v>
      </c>
      <c r="G127" s="56">
        <v>1</v>
      </c>
      <c r="H127" s="54" t="s">
        <v>54</v>
      </c>
      <c r="I127" s="59" t="s">
        <v>71</v>
      </c>
      <c r="J127" s="67" t="s">
        <v>60</v>
      </c>
      <c r="K127" s="162"/>
      <c r="L127" s="20">
        <v>462028.74</v>
      </c>
      <c r="M127" s="81">
        <v>0</v>
      </c>
      <c r="N127" s="82">
        <v>0</v>
      </c>
      <c r="O127" s="19">
        <f t="shared" si="16"/>
        <v>462028.74</v>
      </c>
    </row>
    <row r="128" spans="1:15" ht="51">
      <c r="A128" s="167"/>
      <c r="B128" s="170"/>
      <c r="C128" s="161"/>
      <c r="D128" s="179"/>
      <c r="E128" s="198"/>
      <c r="F128" s="54" t="s">
        <v>72</v>
      </c>
      <c r="G128" s="56">
        <v>100</v>
      </c>
      <c r="H128" s="54" t="s">
        <v>31</v>
      </c>
      <c r="I128" s="59" t="s">
        <v>71</v>
      </c>
      <c r="J128" s="67" t="s">
        <v>60</v>
      </c>
      <c r="K128" s="193" t="s">
        <v>41</v>
      </c>
      <c r="L128" s="20">
        <v>414492.67</v>
      </c>
      <c r="M128" s="81">
        <v>0</v>
      </c>
      <c r="N128" s="82">
        <v>0</v>
      </c>
      <c r="O128" s="19">
        <f t="shared" si="16"/>
        <v>414492.67</v>
      </c>
    </row>
    <row r="129" spans="1:15" ht="51">
      <c r="A129" s="167"/>
      <c r="B129" s="170"/>
      <c r="C129" s="161"/>
      <c r="D129" s="179"/>
      <c r="E129" s="198"/>
      <c r="F129" s="54" t="s">
        <v>73</v>
      </c>
      <c r="G129" s="56">
        <v>6</v>
      </c>
      <c r="H129" s="54" t="s">
        <v>54</v>
      </c>
      <c r="I129" s="59" t="s">
        <v>71</v>
      </c>
      <c r="J129" s="67" t="s">
        <v>60</v>
      </c>
      <c r="K129" s="194"/>
      <c r="L129" s="20">
        <v>362197.40399999998</v>
      </c>
      <c r="M129" s="81">
        <v>0</v>
      </c>
      <c r="N129" s="82">
        <v>0</v>
      </c>
      <c r="O129" s="19">
        <f t="shared" si="16"/>
        <v>362197.40399999998</v>
      </c>
    </row>
    <row r="130" spans="1:15" ht="51">
      <c r="A130" s="167"/>
      <c r="B130" s="170"/>
      <c r="C130" s="161"/>
      <c r="D130" s="179"/>
      <c r="E130" s="198"/>
      <c r="F130" s="54" t="s">
        <v>77</v>
      </c>
      <c r="G130" s="56">
        <v>1</v>
      </c>
      <c r="H130" s="54" t="s">
        <v>54</v>
      </c>
      <c r="I130" s="59" t="s">
        <v>71</v>
      </c>
      <c r="J130" s="67" t="s">
        <v>60</v>
      </c>
      <c r="K130" s="194"/>
      <c r="L130" s="20">
        <v>140899.21</v>
      </c>
      <c r="M130" s="81">
        <v>0</v>
      </c>
      <c r="N130" s="82">
        <v>0</v>
      </c>
      <c r="O130" s="19">
        <f t="shared" si="16"/>
        <v>140899.21</v>
      </c>
    </row>
    <row r="131" spans="1:15" ht="51">
      <c r="A131" s="167"/>
      <c r="B131" s="170"/>
      <c r="C131" s="161"/>
      <c r="D131" s="179"/>
      <c r="E131" s="198"/>
      <c r="F131" s="54" t="s">
        <v>78</v>
      </c>
      <c r="G131" s="56">
        <v>1</v>
      </c>
      <c r="H131" s="54" t="s">
        <v>54</v>
      </c>
      <c r="I131" s="59" t="s">
        <v>71</v>
      </c>
      <c r="J131" s="67" t="s">
        <v>60</v>
      </c>
      <c r="K131" s="194"/>
      <c r="L131" s="20">
        <v>74072.100000000006</v>
      </c>
      <c r="M131" s="81">
        <v>0</v>
      </c>
      <c r="N131" s="82">
        <v>0</v>
      </c>
      <c r="O131" s="19">
        <f t="shared" si="16"/>
        <v>74072.100000000006</v>
      </c>
    </row>
    <row r="132" spans="1:15" ht="51">
      <c r="A132" s="167"/>
      <c r="B132" s="170"/>
      <c r="C132" s="161"/>
      <c r="D132" s="179"/>
      <c r="E132" s="198"/>
      <c r="F132" s="54" t="s">
        <v>79</v>
      </c>
      <c r="G132" s="56">
        <v>1</v>
      </c>
      <c r="H132" s="54" t="s">
        <v>54</v>
      </c>
      <c r="I132" s="59" t="s">
        <v>71</v>
      </c>
      <c r="J132" s="67" t="s">
        <v>60</v>
      </c>
      <c r="K132" s="194"/>
      <c r="L132" s="20">
        <v>31597.044000000002</v>
      </c>
      <c r="M132" s="81">
        <v>0</v>
      </c>
      <c r="N132" s="82">
        <v>0</v>
      </c>
      <c r="O132" s="19">
        <f t="shared" si="16"/>
        <v>31597.044000000002</v>
      </c>
    </row>
    <row r="133" spans="1:15" ht="51">
      <c r="A133" s="167"/>
      <c r="B133" s="170"/>
      <c r="C133" s="161"/>
      <c r="D133" s="179"/>
      <c r="E133" s="198"/>
      <c r="F133" s="54" t="s">
        <v>98</v>
      </c>
      <c r="G133" s="56">
        <v>1</v>
      </c>
      <c r="H133" s="54" t="s">
        <v>54</v>
      </c>
      <c r="I133" s="59" t="s">
        <v>71</v>
      </c>
      <c r="J133" s="67" t="s">
        <v>60</v>
      </c>
      <c r="K133" s="195"/>
      <c r="L133" s="20">
        <v>19914.036</v>
      </c>
      <c r="M133" s="81">
        <v>0</v>
      </c>
      <c r="N133" s="82">
        <v>0</v>
      </c>
      <c r="O133" s="19">
        <f t="shared" si="16"/>
        <v>19914.036</v>
      </c>
    </row>
    <row r="134" spans="1:15" ht="25.5">
      <c r="A134" s="167"/>
      <c r="B134" s="170"/>
      <c r="C134" s="161"/>
      <c r="D134" s="179"/>
      <c r="E134" s="198"/>
      <c r="F134" s="54" t="s">
        <v>59</v>
      </c>
      <c r="G134" s="56">
        <v>3</v>
      </c>
      <c r="H134" s="54" t="s">
        <v>54</v>
      </c>
      <c r="I134" s="68"/>
      <c r="J134" s="67" t="s">
        <v>60</v>
      </c>
      <c r="K134" s="193" t="s">
        <v>45</v>
      </c>
      <c r="L134" s="20">
        <v>41439.167999999998</v>
      </c>
      <c r="M134" s="81">
        <v>0</v>
      </c>
      <c r="N134" s="82">
        <v>0</v>
      </c>
      <c r="O134" s="19">
        <f t="shared" si="16"/>
        <v>41439.167999999998</v>
      </c>
    </row>
    <row r="135" spans="1:15">
      <c r="A135" s="167"/>
      <c r="B135" s="170"/>
      <c r="C135" s="161"/>
      <c r="D135" s="179"/>
      <c r="E135" s="198"/>
      <c r="F135" s="54" t="s">
        <v>58</v>
      </c>
      <c r="G135" s="56">
        <v>3</v>
      </c>
      <c r="H135" s="54" t="s">
        <v>54</v>
      </c>
      <c r="I135" s="68"/>
      <c r="J135" s="67" t="s">
        <v>60</v>
      </c>
      <c r="K135" s="194"/>
      <c r="L135" s="20">
        <v>12106.272000000001</v>
      </c>
      <c r="M135" s="81">
        <v>0</v>
      </c>
      <c r="N135" s="82">
        <v>0</v>
      </c>
      <c r="O135" s="19">
        <f t="shared" si="16"/>
        <v>12106.272000000001</v>
      </c>
    </row>
    <row r="136" spans="1:15">
      <c r="A136" s="167"/>
      <c r="B136" s="170"/>
      <c r="C136" s="161"/>
      <c r="D136" s="179"/>
      <c r="E136" s="198"/>
      <c r="F136" s="54" t="s">
        <v>42</v>
      </c>
      <c r="G136" s="56">
        <v>15</v>
      </c>
      <c r="H136" s="54" t="s">
        <v>31</v>
      </c>
      <c r="I136" s="68"/>
      <c r="J136" s="67" t="s">
        <v>21</v>
      </c>
      <c r="K136" s="194"/>
      <c r="L136" s="20">
        <v>31579.72</v>
      </c>
      <c r="M136" s="81">
        <v>0</v>
      </c>
      <c r="N136" s="82">
        <v>0</v>
      </c>
      <c r="O136" s="19">
        <f t="shared" si="16"/>
        <v>31579.72</v>
      </c>
    </row>
    <row r="137" spans="1:15">
      <c r="A137" s="167"/>
      <c r="B137" s="170"/>
      <c r="C137" s="161"/>
      <c r="D137" s="179"/>
      <c r="E137" s="198"/>
      <c r="F137" s="54" t="s">
        <v>99</v>
      </c>
      <c r="G137" s="56">
        <v>100</v>
      </c>
      <c r="H137" s="54" t="s">
        <v>100</v>
      </c>
      <c r="I137" s="68"/>
      <c r="J137" s="67" t="s">
        <v>21</v>
      </c>
      <c r="K137" s="194"/>
      <c r="L137" s="20">
        <v>27214.86</v>
      </c>
      <c r="M137" s="81">
        <v>0</v>
      </c>
      <c r="N137" s="82">
        <v>0</v>
      </c>
      <c r="O137" s="19">
        <f t="shared" si="16"/>
        <v>27214.86</v>
      </c>
    </row>
    <row r="138" spans="1:15">
      <c r="A138" s="167"/>
      <c r="B138" s="170"/>
      <c r="C138" s="161"/>
      <c r="D138" s="179"/>
      <c r="E138" s="198"/>
      <c r="F138" s="67" t="s">
        <v>53</v>
      </c>
      <c r="G138" s="56">
        <v>3</v>
      </c>
      <c r="H138" s="54" t="s">
        <v>32</v>
      </c>
      <c r="I138" s="22"/>
      <c r="J138" s="67" t="s">
        <v>21</v>
      </c>
      <c r="K138" s="194"/>
      <c r="L138" s="63">
        <v>540000</v>
      </c>
      <c r="M138" s="81">
        <v>0</v>
      </c>
      <c r="N138" s="82">
        <v>0</v>
      </c>
      <c r="O138" s="58">
        <v>540000</v>
      </c>
    </row>
    <row r="139" spans="1:15">
      <c r="A139" s="167"/>
      <c r="B139" s="170"/>
      <c r="C139" s="161"/>
      <c r="D139" s="179"/>
      <c r="E139" s="198"/>
      <c r="F139" s="67" t="s">
        <v>56</v>
      </c>
      <c r="G139" s="47">
        <v>1</v>
      </c>
      <c r="H139" s="67" t="s">
        <v>32</v>
      </c>
      <c r="I139" s="22"/>
      <c r="J139" s="67" t="s">
        <v>21</v>
      </c>
      <c r="K139" s="195"/>
      <c r="L139" s="20">
        <v>0</v>
      </c>
      <c r="M139" s="82">
        <v>0</v>
      </c>
      <c r="N139" s="20">
        <v>120000</v>
      </c>
      <c r="O139" s="75">
        <f>SUM(L139:N139)</f>
        <v>120000</v>
      </c>
    </row>
    <row r="140" spans="1:15">
      <c r="A140" s="34" t="s">
        <v>39</v>
      </c>
      <c r="B140" s="31"/>
      <c r="C140" s="33"/>
      <c r="D140" s="28"/>
      <c r="E140" s="27"/>
      <c r="F140" s="26"/>
      <c r="G140" s="28"/>
      <c r="H140" s="26"/>
      <c r="I140" s="33"/>
      <c r="J140" s="26"/>
      <c r="K140" s="33"/>
      <c r="L140" s="29">
        <f t="shared" ref="L140:N140" si="17">SUM(L121:L139)</f>
        <v>3076313.3480000002</v>
      </c>
      <c r="M140" s="29">
        <f t="shared" si="17"/>
        <v>0</v>
      </c>
      <c r="N140" s="29">
        <f t="shared" si="17"/>
        <v>120000</v>
      </c>
      <c r="O140" s="29">
        <f>SUM(O121:O139)</f>
        <v>3196313.3480000002</v>
      </c>
    </row>
    <row r="141" spans="1:15" ht="63.75">
      <c r="A141" s="125">
        <v>7</v>
      </c>
      <c r="B141" s="125" t="s">
        <v>34</v>
      </c>
      <c r="C141" s="161" t="s">
        <v>35</v>
      </c>
      <c r="D141" s="179" t="s">
        <v>113</v>
      </c>
      <c r="E141" s="196">
        <v>300</v>
      </c>
      <c r="F141" s="54" t="s">
        <v>63</v>
      </c>
      <c r="G141" s="54">
        <v>130</v>
      </c>
      <c r="H141" s="54" t="s">
        <v>31</v>
      </c>
      <c r="I141" s="59" t="s">
        <v>64</v>
      </c>
      <c r="J141" s="67" t="s">
        <v>60</v>
      </c>
      <c r="K141" s="160" t="s">
        <v>41</v>
      </c>
      <c r="L141" s="20">
        <v>534626</v>
      </c>
      <c r="M141" s="81">
        <v>0</v>
      </c>
      <c r="N141" s="82">
        <v>0</v>
      </c>
      <c r="O141" s="19">
        <f>N141+M141+L141</f>
        <v>534626</v>
      </c>
    </row>
    <row r="142" spans="1:15" ht="51">
      <c r="A142" s="125"/>
      <c r="B142" s="125"/>
      <c r="C142" s="161"/>
      <c r="D142" s="179"/>
      <c r="E142" s="197"/>
      <c r="F142" s="67" t="s">
        <v>101</v>
      </c>
      <c r="G142" s="47">
        <v>1</v>
      </c>
      <c r="H142" s="67" t="s">
        <v>54</v>
      </c>
      <c r="I142" s="59" t="s">
        <v>71</v>
      </c>
      <c r="J142" s="67" t="s">
        <v>60</v>
      </c>
      <c r="K142" s="161"/>
      <c r="L142" s="20">
        <v>27617.1</v>
      </c>
      <c r="M142" s="81">
        <v>0</v>
      </c>
      <c r="N142" s="82">
        <v>0</v>
      </c>
      <c r="O142" s="19">
        <f t="shared" ref="O142:O158" si="18">N142+M142+L142</f>
        <v>27617.1</v>
      </c>
    </row>
    <row r="143" spans="1:15" ht="51">
      <c r="A143" s="125"/>
      <c r="B143" s="125"/>
      <c r="C143" s="161"/>
      <c r="D143" s="179"/>
      <c r="E143" s="197"/>
      <c r="F143" s="67" t="s">
        <v>66</v>
      </c>
      <c r="G143" s="47">
        <v>1</v>
      </c>
      <c r="H143" s="67" t="s">
        <v>54</v>
      </c>
      <c r="I143" s="59" t="s">
        <v>71</v>
      </c>
      <c r="J143" s="67" t="s">
        <v>60</v>
      </c>
      <c r="K143" s="161"/>
      <c r="L143" s="20">
        <v>28503.06</v>
      </c>
      <c r="M143" s="81">
        <v>0</v>
      </c>
      <c r="N143" s="82">
        <v>0</v>
      </c>
      <c r="O143" s="19">
        <f t="shared" si="18"/>
        <v>28503.06</v>
      </c>
    </row>
    <row r="144" spans="1:15" ht="51">
      <c r="A144" s="125"/>
      <c r="B144" s="125"/>
      <c r="C144" s="161"/>
      <c r="D144" s="179"/>
      <c r="E144" s="197"/>
      <c r="F144" s="54" t="s">
        <v>67</v>
      </c>
      <c r="G144" s="47">
        <v>1</v>
      </c>
      <c r="H144" s="67" t="s">
        <v>54</v>
      </c>
      <c r="I144" s="59" t="s">
        <v>71</v>
      </c>
      <c r="J144" s="67" t="s">
        <v>60</v>
      </c>
      <c r="K144" s="161"/>
      <c r="L144" s="63">
        <v>62964.59</v>
      </c>
      <c r="M144" s="81">
        <v>0</v>
      </c>
      <c r="N144" s="82">
        <v>0</v>
      </c>
      <c r="O144" s="19">
        <f t="shared" si="18"/>
        <v>62964.59</v>
      </c>
    </row>
    <row r="145" spans="1:15" ht="51">
      <c r="A145" s="125"/>
      <c r="B145" s="125"/>
      <c r="C145" s="161"/>
      <c r="D145" s="179"/>
      <c r="E145" s="197"/>
      <c r="F145" s="54" t="s">
        <v>102</v>
      </c>
      <c r="G145" s="47">
        <v>1</v>
      </c>
      <c r="H145" s="67" t="s">
        <v>54</v>
      </c>
      <c r="I145" s="59" t="s">
        <v>71</v>
      </c>
      <c r="J145" s="67" t="s">
        <v>60</v>
      </c>
      <c r="K145" s="161"/>
      <c r="L145" s="63">
        <v>69513.429999999993</v>
      </c>
      <c r="M145" s="81">
        <v>0</v>
      </c>
      <c r="N145" s="82">
        <v>0</v>
      </c>
      <c r="O145" s="19">
        <f t="shared" si="18"/>
        <v>69513.429999999993</v>
      </c>
    </row>
    <row r="146" spans="1:15" ht="51">
      <c r="A146" s="125"/>
      <c r="B146" s="125"/>
      <c r="C146" s="161"/>
      <c r="D146" s="179"/>
      <c r="E146" s="197"/>
      <c r="F146" s="67" t="s">
        <v>69</v>
      </c>
      <c r="G146" s="47">
        <v>1</v>
      </c>
      <c r="H146" s="67" t="s">
        <v>54</v>
      </c>
      <c r="I146" s="59" t="s">
        <v>71</v>
      </c>
      <c r="J146" s="67" t="s">
        <v>60</v>
      </c>
      <c r="K146" s="161"/>
      <c r="L146" s="63">
        <v>71543.100000000006</v>
      </c>
      <c r="M146" s="81">
        <v>0</v>
      </c>
      <c r="N146" s="82">
        <v>0</v>
      </c>
      <c r="O146" s="19">
        <f t="shared" si="18"/>
        <v>71543.100000000006</v>
      </c>
    </row>
    <row r="147" spans="1:15" ht="51">
      <c r="A147" s="125"/>
      <c r="B147" s="125"/>
      <c r="C147" s="161"/>
      <c r="D147" s="179"/>
      <c r="E147" s="197"/>
      <c r="F147" s="67" t="s">
        <v>70</v>
      </c>
      <c r="G147" s="47">
        <v>1</v>
      </c>
      <c r="H147" s="67" t="s">
        <v>54</v>
      </c>
      <c r="I147" s="59" t="s">
        <v>71</v>
      </c>
      <c r="J147" s="67" t="s">
        <v>60</v>
      </c>
      <c r="K147" s="161"/>
      <c r="L147" s="63">
        <v>1279236.56</v>
      </c>
      <c r="M147" s="81">
        <v>0</v>
      </c>
      <c r="N147" s="82">
        <v>0</v>
      </c>
      <c r="O147" s="19">
        <f t="shared" si="18"/>
        <v>1279236.56</v>
      </c>
    </row>
    <row r="148" spans="1:15" ht="51">
      <c r="A148" s="125"/>
      <c r="B148" s="125"/>
      <c r="C148" s="161"/>
      <c r="D148" s="179"/>
      <c r="E148" s="197"/>
      <c r="F148" s="67" t="s">
        <v>103</v>
      </c>
      <c r="G148" s="56">
        <v>1</v>
      </c>
      <c r="H148" s="67" t="s">
        <v>54</v>
      </c>
      <c r="I148" s="59" t="s">
        <v>71</v>
      </c>
      <c r="J148" s="67" t="s">
        <v>60</v>
      </c>
      <c r="K148" s="162"/>
      <c r="L148" s="63">
        <v>43580.05</v>
      </c>
      <c r="M148" s="81">
        <v>0</v>
      </c>
      <c r="N148" s="82">
        <v>0</v>
      </c>
      <c r="O148" s="19">
        <f t="shared" si="18"/>
        <v>43580.05</v>
      </c>
    </row>
    <row r="149" spans="1:15" ht="63.75">
      <c r="A149" s="125"/>
      <c r="B149" s="125"/>
      <c r="C149" s="161"/>
      <c r="D149" s="179"/>
      <c r="E149" s="197"/>
      <c r="F149" s="54" t="s">
        <v>72</v>
      </c>
      <c r="G149" s="56">
        <v>110</v>
      </c>
      <c r="H149" s="67" t="s">
        <v>31</v>
      </c>
      <c r="I149" s="59" t="s">
        <v>64</v>
      </c>
      <c r="J149" s="67" t="s">
        <v>60</v>
      </c>
      <c r="K149" s="160" t="s">
        <v>41</v>
      </c>
      <c r="L149" s="20">
        <v>454537.14</v>
      </c>
      <c r="M149" s="81">
        <v>0</v>
      </c>
      <c r="N149" s="82">
        <v>0</v>
      </c>
      <c r="O149" s="19">
        <f t="shared" si="18"/>
        <v>454537.14</v>
      </c>
    </row>
    <row r="150" spans="1:15" ht="51">
      <c r="A150" s="125"/>
      <c r="B150" s="125"/>
      <c r="C150" s="161"/>
      <c r="D150" s="179"/>
      <c r="E150" s="197"/>
      <c r="F150" s="67" t="s">
        <v>77</v>
      </c>
      <c r="G150" s="56">
        <v>1</v>
      </c>
      <c r="H150" s="67" t="s">
        <v>54</v>
      </c>
      <c r="I150" s="59" t="s">
        <v>71</v>
      </c>
      <c r="J150" s="67" t="s">
        <v>60</v>
      </c>
      <c r="K150" s="161"/>
      <c r="L150" s="63">
        <v>170899.21</v>
      </c>
      <c r="M150" s="81">
        <v>0</v>
      </c>
      <c r="N150" s="82">
        <v>0</v>
      </c>
      <c r="O150" s="19">
        <f t="shared" si="18"/>
        <v>170899.21</v>
      </c>
    </row>
    <row r="151" spans="1:15" ht="51">
      <c r="A151" s="125"/>
      <c r="B151" s="125"/>
      <c r="C151" s="161"/>
      <c r="D151" s="179"/>
      <c r="E151" s="197"/>
      <c r="F151" s="67" t="s">
        <v>78</v>
      </c>
      <c r="G151" s="56">
        <v>1</v>
      </c>
      <c r="H151" s="67" t="s">
        <v>54</v>
      </c>
      <c r="I151" s="59" t="s">
        <v>71</v>
      </c>
      <c r="J151" s="67" t="s">
        <v>60</v>
      </c>
      <c r="K151" s="161"/>
      <c r="L151" s="63">
        <v>74072.100000000006</v>
      </c>
      <c r="M151" s="81">
        <v>0</v>
      </c>
      <c r="N151" s="82">
        <v>0</v>
      </c>
      <c r="O151" s="19">
        <f t="shared" si="18"/>
        <v>74072.100000000006</v>
      </c>
    </row>
    <row r="152" spans="1:15" ht="51">
      <c r="A152" s="125"/>
      <c r="B152" s="125"/>
      <c r="C152" s="161"/>
      <c r="D152" s="179"/>
      <c r="E152" s="197"/>
      <c r="F152" s="67" t="s">
        <v>79</v>
      </c>
      <c r="G152" s="56">
        <v>1</v>
      </c>
      <c r="H152" s="67" t="s">
        <v>54</v>
      </c>
      <c r="I152" s="59" t="s">
        <v>71</v>
      </c>
      <c r="J152" s="67" t="s">
        <v>60</v>
      </c>
      <c r="K152" s="161"/>
      <c r="L152" s="63">
        <v>31597.040000000001</v>
      </c>
      <c r="M152" s="81">
        <v>0</v>
      </c>
      <c r="N152" s="82">
        <v>0</v>
      </c>
      <c r="O152" s="19">
        <f t="shared" si="18"/>
        <v>31597.040000000001</v>
      </c>
    </row>
    <row r="153" spans="1:15" ht="51">
      <c r="A153" s="125"/>
      <c r="B153" s="125"/>
      <c r="C153" s="161"/>
      <c r="D153" s="179"/>
      <c r="E153" s="197"/>
      <c r="F153" s="67" t="s">
        <v>104</v>
      </c>
      <c r="G153" s="56">
        <v>1</v>
      </c>
      <c r="H153" s="67" t="s">
        <v>54</v>
      </c>
      <c r="I153" s="59" t="s">
        <v>71</v>
      </c>
      <c r="J153" s="67" t="s">
        <v>60</v>
      </c>
      <c r="K153" s="161"/>
      <c r="L153" s="63">
        <v>186112.82</v>
      </c>
      <c r="M153" s="81">
        <v>0</v>
      </c>
      <c r="N153" s="82">
        <v>0</v>
      </c>
      <c r="O153" s="58">
        <f t="shared" si="18"/>
        <v>186112.82</v>
      </c>
    </row>
    <row r="154" spans="1:15" ht="51">
      <c r="A154" s="125"/>
      <c r="B154" s="125"/>
      <c r="C154" s="161"/>
      <c r="D154" s="179"/>
      <c r="E154" s="197"/>
      <c r="F154" s="67" t="s">
        <v>105</v>
      </c>
      <c r="G154" s="56">
        <v>1</v>
      </c>
      <c r="H154" s="67" t="s">
        <v>54</v>
      </c>
      <c r="I154" s="59" t="s">
        <v>71</v>
      </c>
      <c r="J154" s="67" t="s">
        <v>60</v>
      </c>
      <c r="K154" s="162"/>
      <c r="L154" s="63">
        <v>19914.04</v>
      </c>
      <c r="M154" s="81">
        <v>0</v>
      </c>
      <c r="N154" s="82">
        <v>0</v>
      </c>
      <c r="O154" s="19">
        <f t="shared" si="18"/>
        <v>19914.04</v>
      </c>
    </row>
    <row r="155" spans="1:15" ht="25.5">
      <c r="A155" s="125"/>
      <c r="B155" s="125"/>
      <c r="C155" s="161"/>
      <c r="D155" s="179"/>
      <c r="E155" s="197"/>
      <c r="F155" s="67" t="s">
        <v>59</v>
      </c>
      <c r="G155" s="56">
        <v>4</v>
      </c>
      <c r="H155" s="67" t="s">
        <v>54</v>
      </c>
      <c r="I155" s="59"/>
      <c r="J155" s="67" t="s">
        <v>60</v>
      </c>
      <c r="K155" s="133" t="s">
        <v>45</v>
      </c>
      <c r="L155" s="63">
        <v>55252.19</v>
      </c>
      <c r="M155" s="81">
        <v>0</v>
      </c>
      <c r="N155" s="82">
        <v>0</v>
      </c>
      <c r="O155" s="19">
        <f t="shared" si="18"/>
        <v>55252.19</v>
      </c>
    </row>
    <row r="156" spans="1:15">
      <c r="A156" s="125"/>
      <c r="B156" s="125"/>
      <c r="C156" s="161"/>
      <c r="D156" s="179"/>
      <c r="E156" s="197"/>
      <c r="F156" s="67" t="s">
        <v>58</v>
      </c>
      <c r="G156" s="56">
        <v>4</v>
      </c>
      <c r="H156" s="67" t="s">
        <v>54</v>
      </c>
      <c r="I156" s="59"/>
      <c r="J156" s="67" t="s">
        <v>60</v>
      </c>
      <c r="K156" s="134"/>
      <c r="L156" s="63">
        <v>16141.71</v>
      </c>
      <c r="M156" s="81">
        <v>0</v>
      </c>
      <c r="N156" s="82">
        <v>0</v>
      </c>
      <c r="O156" s="19">
        <f t="shared" si="18"/>
        <v>16141.71</v>
      </c>
    </row>
    <row r="157" spans="1:15">
      <c r="A157" s="125"/>
      <c r="B157" s="125"/>
      <c r="C157" s="161"/>
      <c r="D157" s="179"/>
      <c r="E157" s="197"/>
      <c r="F157" s="67" t="s">
        <v>42</v>
      </c>
      <c r="G157" s="56">
        <v>7.5</v>
      </c>
      <c r="H157" s="67" t="s">
        <v>31</v>
      </c>
      <c r="I157" s="59"/>
      <c r="J157" s="54" t="s">
        <v>21</v>
      </c>
      <c r="K157" s="134"/>
      <c r="L157" s="63">
        <v>14736.25</v>
      </c>
      <c r="M157" s="81">
        <v>0</v>
      </c>
      <c r="N157" s="82">
        <v>0</v>
      </c>
      <c r="O157" s="19">
        <f t="shared" si="18"/>
        <v>14736.25</v>
      </c>
    </row>
    <row r="158" spans="1:15">
      <c r="A158" s="125"/>
      <c r="B158" s="125"/>
      <c r="C158" s="161"/>
      <c r="D158" s="179"/>
      <c r="E158" s="197"/>
      <c r="F158" s="54" t="s">
        <v>44</v>
      </c>
      <c r="G158" s="56">
        <v>130</v>
      </c>
      <c r="H158" s="67" t="s">
        <v>31</v>
      </c>
      <c r="I158" s="59"/>
      <c r="J158" s="54" t="s">
        <v>21</v>
      </c>
      <c r="K158" s="134"/>
      <c r="L158" s="63">
        <v>35379.31</v>
      </c>
      <c r="M158" s="81">
        <v>0</v>
      </c>
      <c r="N158" s="82">
        <v>0</v>
      </c>
      <c r="O158" s="19">
        <f t="shared" si="18"/>
        <v>35379.31</v>
      </c>
    </row>
    <row r="159" spans="1:15">
      <c r="A159" s="125"/>
      <c r="B159" s="125"/>
      <c r="C159" s="161"/>
      <c r="D159" s="179"/>
      <c r="E159" s="197"/>
      <c r="F159" s="67" t="s">
        <v>53</v>
      </c>
      <c r="G159" s="56">
        <v>3</v>
      </c>
      <c r="H159" s="54" t="s">
        <v>32</v>
      </c>
      <c r="I159" s="68"/>
      <c r="J159" s="54" t="s">
        <v>21</v>
      </c>
      <c r="K159" s="134"/>
      <c r="L159" s="63">
        <v>540000</v>
      </c>
      <c r="M159" s="81">
        <v>0</v>
      </c>
      <c r="N159" s="82">
        <v>0</v>
      </c>
      <c r="O159" s="58">
        <f t="shared" ref="O159:O160" si="19">SUM(L159:N159)</f>
        <v>540000</v>
      </c>
    </row>
    <row r="160" spans="1:15">
      <c r="A160" s="125"/>
      <c r="B160" s="125"/>
      <c r="C160" s="161"/>
      <c r="D160" s="179"/>
      <c r="E160" s="197"/>
      <c r="F160" s="67" t="s">
        <v>56</v>
      </c>
      <c r="G160" s="47">
        <v>1</v>
      </c>
      <c r="H160" s="67" t="s">
        <v>32</v>
      </c>
      <c r="I160" s="68"/>
      <c r="J160" s="67" t="s">
        <v>21</v>
      </c>
      <c r="K160" s="135"/>
      <c r="L160" s="20">
        <v>0</v>
      </c>
      <c r="M160" s="82">
        <v>0</v>
      </c>
      <c r="N160" s="20">
        <v>120000</v>
      </c>
      <c r="O160" s="75">
        <f t="shared" si="19"/>
        <v>120000</v>
      </c>
    </row>
    <row r="161" spans="1:16">
      <c r="A161" s="34" t="s">
        <v>39</v>
      </c>
      <c r="B161" s="31"/>
      <c r="C161" s="33"/>
      <c r="D161" s="28"/>
      <c r="E161" s="27"/>
      <c r="F161" s="26"/>
      <c r="G161" s="28"/>
      <c r="H161" s="26"/>
      <c r="I161" s="33"/>
      <c r="J161" s="26"/>
      <c r="K161" s="33"/>
      <c r="L161" s="29">
        <f t="shared" ref="L161:N161" si="20">SUM(L141:L160)</f>
        <v>3716225.6999999997</v>
      </c>
      <c r="M161" s="29">
        <f t="shared" si="20"/>
        <v>0</v>
      </c>
      <c r="N161" s="29">
        <f t="shared" si="20"/>
        <v>120000</v>
      </c>
      <c r="O161" s="29">
        <f>SUM(O141:O160)</f>
        <v>3836225.6999999997</v>
      </c>
    </row>
    <row r="162" spans="1:16" ht="63.75">
      <c r="A162" s="166">
        <v>8</v>
      </c>
      <c r="B162" s="169" t="s">
        <v>34</v>
      </c>
      <c r="C162" s="160" t="s">
        <v>35</v>
      </c>
      <c r="D162" s="178" t="s">
        <v>114</v>
      </c>
      <c r="E162" s="181">
        <v>500</v>
      </c>
      <c r="F162" s="54" t="s">
        <v>63</v>
      </c>
      <c r="G162" s="47">
        <v>52</v>
      </c>
      <c r="H162" s="67" t="s">
        <v>31</v>
      </c>
      <c r="I162" s="59" t="s">
        <v>64</v>
      </c>
      <c r="J162" s="54" t="s">
        <v>21</v>
      </c>
      <c r="K162" s="160" t="s">
        <v>41</v>
      </c>
      <c r="L162" s="20">
        <v>224105.9</v>
      </c>
      <c r="M162" s="82">
        <v>0</v>
      </c>
      <c r="N162" s="20">
        <v>0</v>
      </c>
      <c r="O162" s="19">
        <f>N162+M162+L162</f>
        <v>224105.9</v>
      </c>
    </row>
    <row r="163" spans="1:16" ht="51">
      <c r="A163" s="167"/>
      <c r="B163" s="170"/>
      <c r="C163" s="161"/>
      <c r="D163" s="179"/>
      <c r="E163" s="182"/>
      <c r="F163" s="67" t="s">
        <v>101</v>
      </c>
      <c r="G163" s="47">
        <v>1</v>
      </c>
      <c r="H163" s="67" t="s">
        <v>54</v>
      </c>
      <c r="I163" s="59" t="s">
        <v>71</v>
      </c>
      <c r="J163" s="67" t="s">
        <v>60</v>
      </c>
      <c r="K163" s="161"/>
      <c r="L163" s="20">
        <v>27617.1</v>
      </c>
      <c r="M163" s="82">
        <v>0</v>
      </c>
      <c r="N163" s="20">
        <v>0</v>
      </c>
      <c r="O163" s="19">
        <f t="shared" ref="O163:O169" si="21">N163+M163+L163</f>
        <v>27617.1</v>
      </c>
    </row>
    <row r="164" spans="1:16" ht="51">
      <c r="A164" s="167"/>
      <c r="B164" s="170"/>
      <c r="C164" s="161"/>
      <c r="D164" s="179"/>
      <c r="E164" s="182"/>
      <c r="F164" s="67" t="s">
        <v>67</v>
      </c>
      <c r="G164" s="47">
        <v>1</v>
      </c>
      <c r="H164" s="67" t="s">
        <v>54</v>
      </c>
      <c r="I164" s="59" t="s">
        <v>71</v>
      </c>
      <c r="J164" s="67" t="s">
        <v>60</v>
      </c>
      <c r="K164" s="161"/>
      <c r="L164" s="20">
        <v>62964.588000000003</v>
      </c>
      <c r="M164" s="82">
        <v>0</v>
      </c>
      <c r="N164" s="20">
        <v>0</v>
      </c>
      <c r="O164" s="19">
        <f t="shared" si="21"/>
        <v>62964.588000000003</v>
      </c>
    </row>
    <row r="165" spans="1:16" ht="51">
      <c r="A165" s="167"/>
      <c r="B165" s="170"/>
      <c r="C165" s="161"/>
      <c r="D165" s="179"/>
      <c r="E165" s="182"/>
      <c r="F165" s="67" t="s">
        <v>68</v>
      </c>
      <c r="G165" s="47">
        <v>1</v>
      </c>
      <c r="H165" s="67" t="s">
        <v>54</v>
      </c>
      <c r="I165" s="59" t="s">
        <v>71</v>
      </c>
      <c r="J165" s="67" t="s">
        <v>60</v>
      </c>
      <c r="K165" s="161"/>
      <c r="L165" s="20">
        <v>69513.432000000001</v>
      </c>
      <c r="M165" s="82">
        <v>0</v>
      </c>
      <c r="N165" s="20">
        <v>0</v>
      </c>
      <c r="O165" s="19">
        <f t="shared" si="21"/>
        <v>69513.432000000001</v>
      </c>
    </row>
    <row r="166" spans="1:16" ht="51">
      <c r="A166" s="167"/>
      <c r="B166" s="170"/>
      <c r="C166" s="161"/>
      <c r="D166" s="179"/>
      <c r="E166" s="182"/>
      <c r="F166" s="67" t="s">
        <v>69</v>
      </c>
      <c r="G166" s="47">
        <v>1</v>
      </c>
      <c r="H166" s="67" t="s">
        <v>54</v>
      </c>
      <c r="I166" s="59" t="s">
        <v>71</v>
      </c>
      <c r="J166" s="67" t="s">
        <v>60</v>
      </c>
      <c r="K166" s="161"/>
      <c r="L166" s="20">
        <v>71543.100000000006</v>
      </c>
      <c r="M166" s="82">
        <v>0</v>
      </c>
      <c r="N166" s="20">
        <v>0</v>
      </c>
      <c r="O166" s="19">
        <f t="shared" si="21"/>
        <v>71543.100000000006</v>
      </c>
    </row>
    <row r="167" spans="1:16" ht="51">
      <c r="A167" s="167"/>
      <c r="B167" s="170"/>
      <c r="C167" s="161"/>
      <c r="D167" s="179"/>
      <c r="E167" s="182"/>
      <c r="F167" s="67" t="s">
        <v>70</v>
      </c>
      <c r="G167" s="47">
        <v>1</v>
      </c>
      <c r="H167" s="67" t="s">
        <v>54</v>
      </c>
      <c r="I167" s="59" t="s">
        <v>71</v>
      </c>
      <c r="J167" s="67" t="s">
        <v>60</v>
      </c>
      <c r="K167" s="162"/>
      <c r="L167" s="20">
        <v>333827.82</v>
      </c>
      <c r="M167" s="82">
        <v>0</v>
      </c>
      <c r="N167" s="20">
        <v>0</v>
      </c>
      <c r="O167" s="58">
        <f t="shared" si="21"/>
        <v>333827.82</v>
      </c>
    </row>
    <row r="168" spans="1:16" ht="25.5">
      <c r="A168" s="167"/>
      <c r="B168" s="170"/>
      <c r="C168" s="161"/>
      <c r="D168" s="179"/>
      <c r="E168" s="182"/>
      <c r="F168" s="67" t="s">
        <v>59</v>
      </c>
      <c r="G168" s="47">
        <v>2</v>
      </c>
      <c r="H168" s="67" t="s">
        <v>54</v>
      </c>
      <c r="I168" s="68"/>
      <c r="J168" s="67" t="s">
        <v>60</v>
      </c>
      <c r="K168" s="199" t="s">
        <v>23</v>
      </c>
      <c r="L168" s="20">
        <v>27626.088</v>
      </c>
      <c r="M168" s="82">
        <v>0</v>
      </c>
      <c r="N168" s="20">
        <v>0</v>
      </c>
      <c r="O168" s="19">
        <f t="shared" si="21"/>
        <v>27626.088</v>
      </c>
    </row>
    <row r="169" spans="1:16">
      <c r="A169" s="167"/>
      <c r="B169" s="170"/>
      <c r="C169" s="161"/>
      <c r="D169" s="179"/>
      <c r="E169" s="182"/>
      <c r="F169" s="67" t="s">
        <v>58</v>
      </c>
      <c r="G169" s="47">
        <v>2</v>
      </c>
      <c r="H169" s="67"/>
      <c r="I169" s="68"/>
      <c r="J169" s="67" t="s">
        <v>60</v>
      </c>
      <c r="K169" s="200"/>
      <c r="L169" s="20">
        <v>8070.8280000000004</v>
      </c>
      <c r="M169" s="82">
        <v>0</v>
      </c>
      <c r="N169" s="20">
        <v>0</v>
      </c>
      <c r="O169" s="19">
        <f t="shared" si="21"/>
        <v>8070.8280000000004</v>
      </c>
    </row>
    <row r="170" spans="1:16">
      <c r="A170" s="167"/>
      <c r="B170" s="170"/>
      <c r="C170" s="161"/>
      <c r="D170" s="179"/>
      <c r="E170" s="182"/>
      <c r="F170" s="67" t="s">
        <v>53</v>
      </c>
      <c r="G170" s="56">
        <v>1</v>
      </c>
      <c r="H170" s="54" t="s">
        <v>32</v>
      </c>
      <c r="I170" s="68"/>
      <c r="J170" s="67" t="s">
        <v>21</v>
      </c>
      <c r="K170" s="200"/>
      <c r="L170" s="63">
        <v>180000</v>
      </c>
      <c r="M170" s="81">
        <v>0</v>
      </c>
      <c r="N170" s="82">
        <v>0</v>
      </c>
      <c r="O170" s="58">
        <f t="shared" ref="O170:O171" si="22">SUM(L170:N170)</f>
        <v>180000</v>
      </c>
    </row>
    <row r="171" spans="1:16">
      <c r="A171" s="167"/>
      <c r="B171" s="170"/>
      <c r="C171" s="161"/>
      <c r="D171" s="179"/>
      <c r="E171" s="182"/>
      <c r="F171" s="67" t="s">
        <v>56</v>
      </c>
      <c r="G171" s="47">
        <v>1</v>
      </c>
      <c r="H171" s="67" t="s">
        <v>32</v>
      </c>
      <c r="I171" s="68"/>
      <c r="J171" s="67" t="s">
        <v>21</v>
      </c>
      <c r="K171" s="201"/>
      <c r="L171" s="20">
        <v>0</v>
      </c>
      <c r="M171" s="82">
        <v>0</v>
      </c>
      <c r="N171" s="20">
        <v>120000</v>
      </c>
      <c r="O171" s="75">
        <f t="shared" si="22"/>
        <v>120000</v>
      </c>
    </row>
    <row r="172" spans="1:16">
      <c r="A172" s="34" t="s">
        <v>39</v>
      </c>
      <c r="B172" s="24"/>
      <c r="C172" s="25"/>
      <c r="D172" s="26"/>
      <c r="E172" s="30"/>
      <c r="F172" s="26"/>
      <c r="G172" s="28"/>
      <c r="H172" s="26"/>
      <c r="I172" s="25"/>
      <c r="J172" s="26"/>
      <c r="K172" s="25"/>
      <c r="L172" s="29">
        <f t="shared" ref="L172:N172" si="23">SUM(L162:L171)</f>
        <v>1005268.8559999999</v>
      </c>
      <c r="M172" s="29">
        <f t="shared" si="23"/>
        <v>0</v>
      </c>
      <c r="N172" s="29">
        <f t="shared" si="23"/>
        <v>120000</v>
      </c>
      <c r="O172" s="29">
        <f>SUM(O162:O171)</f>
        <v>1125268.8559999999</v>
      </c>
    </row>
    <row r="173" spans="1:16" ht="63.75">
      <c r="A173" s="202">
        <v>9</v>
      </c>
      <c r="B173" s="204" t="s">
        <v>34</v>
      </c>
      <c r="C173" s="206" t="s">
        <v>35</v>
      </c>
      <c r="D173" s="208" t="s">
        <v>107</v>
      </c>
      <c r="E173" s="210">
        <v>64</v>
      </c>
      <c r="F173" s="54" t="s">
        <v>63</v>
      </c>
      <c r="G173" s="56">
        <v>64</v>
      </c>
      <c r="H173" s="54" t="s">
        <v>31</v>
      </c>
      <c r="I173" s="59" t="s">
        <v>64</v>
      </c>
      <c r="J173" s="54" t="s">
        <v>21</v>
      </c>
      <c r="K173" s="145" t="s">
        <v>41</v>
      </c>
      <c r="L173" s="63">
        <v>269770.86</v>
      </c>
      <c r="M173" s="81">
        <v>0</v>
      </c>
      <c r="N173" s="20">
        <v>0</v>
      </c>
      <c r="O173" s="58">
        <f>N173+M173+L173</f>
        <v>269770.86</v>
      </c>
    </row>
    <row r="174" spans="1:16" ht="51">
      <c r="A174" s="203"/>
      <c r="B174" s="205"/>
      <c r="C174" s="207"/>
      <c r="D174" s="209"/>
      <c r="E174" s="211"/>
      <c r="F174" s="54" t="s">
        <v>101</v>
      </c>
      <c r="G174" s="56">
        <v>1</v>
      </c>
      <c r="H174" s="54" t="s">
        <v>54</v>
      </c>
      <c r="I174" s="59" t="s">
        <v>71</v>
      </c>
      <c r="J174" s="54" t="s">
        <v>60</v>
      </c>
      <c r="K174" s="146"/>
      <c r="L174" s="63">
        <v>27617.1</v>
      </c>
      <c r="M174" s="81">
        <v>0</v>
      </c>
      <c r="N174" s="20">
        <v>0</v>
      </c>
      <c r="O174" s="58">
        <f t="shared" ref="O174:O180" si="24">N174+M174+L174</f>
        <v>27617.1</v>
      </c>
    </row>
    <row r="175" spans="1:16" ht="51">
      <c r="A175" s="203"/>
      <c r="B175" s="205"/>
      <c r="C175" s="207"/>
      <c r="D175" s="209"/>
      <c r="E175" s="211"/>
      <c r="F175" s="54" t="s">
        <v>97</v>
      </c>
      <c r="G175" s="56">
        <v>1</v>
      </c>
      <c r="H175" s="54" t="s">
        <v>54</v>
      </c>
      <c r="I175" s="59" t="s">
        <v>71</v>
      </c>
      <c r="J175" s="54" t="s">
        <v>60</v>
      </c>
      <c r="K175" s="146"/>
      <c r="L175" s="63">
        <v>58865.063999999998</v>
      </c>
      <c r="M175" s="81">
        <v>0</v>
      </c>
      <c r="N175" s="20">
        <v>0</v>
      </c>
      <c r="O175" s="58">
        <f t="shared" si="24"/>
        <v>58865.063999999998</v>
      </c>
      <c r="P175" s="38"/>
    </row>
    <row r="176" spans="1:16" ht="51">
      <c r="A176" s="203"/>
      <c r="B176" s="205"/>
      <c r="C176" s="207"/>
      <c r="D176" s="209"/>
      <c r="E176" s="211"/>
      <c r="F176" s="54" t="s">
        <v>68</v>
      </c>
      <c r="G176" s="56">
        <v>1</v>
      </c>
      <c r="H176" s="54" t="s">
        <v>54</v>
      </c>
      <c r="I176" s="59" t="s">
        <v>71</v>
      </c>
      <c r="J176" s="54" t="s">
        <v>60</v>
      </c>
      <c r="K176" s="146"/>
      <c r="L176" s="63">
        <v>69513.432000000001</v>
      </c>
      <c r="M176" s="81">
        <v>0</v>
      </c>
      <c r="N176" s="20">
        <v>0</v>
      </c>
      <c r="O176" s="58">
        <f t="shared" si="24"/>
        <v>69513.432000000001</v>
      </c>
    </row>
    <row r="177" spans="1:16" ht="51">
      <c r="A177" s="203"/>
      <c r="B177" s="205"/>
      <c r="C177" s="207"/>
      <c r="D177" s="209"/>
      <c r="E177" s="211"/>
      <c r="F177" s="54" t="s">
        <v>70</v>
      </c>
      <c r="G177" s="56">
        <v>1</v>
      </c>
      <c r="H177" s="54" t="s">
        <v>54</v>
      </c>
      <c r="I177" s="59" t="s">
        <v>71</v>
      </c>
      <c r="J177" s="54" t="s">
        <v>60</v>
      </c>
      <c r="K177" s="147"/>
      <c r="L177" s="63">
        <v>255609.85</v>
      </c>
      <c r="M177" s="81">
        <v>0</v>
      </c>
      <c r="N177" s="20">
        <v>0</v>
      </c>
      <c r="O177" s="58">
        <f t="shared" si="24"/>
        <v>255609.85</v>
      </c>
      <c r="P177" s="99"/>
    </row>
    <row r="178" spans="1:16" ht="25.5">
      <c r="A178" s="203"/>
      <c r="B178" s="205"/>
      <c r="C178" s="207"/>
      <c r="D178" s="209"/>
      <c r="E178" s="211"/>
      <c r="F178" s="54" t="s">
        <v>59</v>
      </c>
      <c r="G178" s="56">
        <v>1</v>
      </c>
      <c r="H178" s="54" t="s">
        <v>54</v>
      </c>
      <c r="I178" s="59"/>
      <c r="J178" s="54" t="s">
        <v>60</v>
      </c>
      <c r="K178" s="193" t="s">
        <v>61</v>
      </c>
      <c r="L178" s="63">
        <v>13813.06</v>
      </c>
      <c r="M178" s="81">
        <v>0</v>
      </c>
      <c r="N178" s="20">
        <v>0</v>
      </c>
      <c r="O178" s="58">
        <f t="shared" si="24"/>
        <v>13813.06</v>
      </c>
    </row>
    <row r="179" spans="1:16">
      <c r="A179" s="203"/>
      <c r="B179" s="205"/>
      <c r="C179" s="207"/>
      <c r="D179" s="209"/>
      <c r="E179" s="211"/>
      <c r="F179" s="54" t="s">
        <v>58</v>
      </c>
      <c r="G179" s="56">
        <v>1</v>
      </c>
      <c r="H179" s="54" t="s">
        <v>54</v>
      </c>
      <c r="I179" s="59"/>
      <c r="J179" s="54" t="s">
        <v>60</v>
      </c>
      <c r="K179" s="194"/>
      <c r="L179" s="63">
        <v>3309.444</v>
      </c>
      <c r="M179" s="81">
        <v>0</v>
      </c>
      <c r="N179" s="20">
        <v>0</v>
      </c>
      <c r="O179" s="58">
        <f t="shared" si="24"/>
        <v>3309.444</v>
      </c>
    </row>
    <row r="180" spans="1:16">
      <c r="A180" s="203"/>
      <c r="B180" s="205"/>
      <c r="C180" s="207"/>
      <c r="D180" s="209"/>
      <c r="E180" s="211"/>
      <c r="F180" s="54" t="s">
        <v>42</v>
      </c>
      <c r="G180" s="56">
        <v>6</v>
      </c>
      <c r="H180" s="54" t="s">
        <v>31</v>
      </c>
      <c r="I180" s="94"/>
      <c r="J180" s="54" t="s">
        <v>21</v>
      </c>
      <c r="K180" s="195"/>
      <c r="L180" s="63">
        <v>11789.02</v>
      </c>
      <c r="M180" s="81">
        <v>0</v>
      </c>
      <c r="N180" s="20">
        <v>0</v>
      </c>
      <c r="O180" s="58">
        <f t="shared" si="24"/>
        <v>11789.02</v>
      </c>
    </row>
    <row r="181" spans="1:16">
      <c r="A181" s="34" t="s">
        <v>39</v>
      </c>
      <c r="B181" s="24"/>
      <c r="C181" s="25"/>
      <c r="D181" s="26"/>
      <c r="E181" s="30"/>
      <c r="F181" s="26"/>
      <c r="G181" s="28"/>
      <c r="H181" s="26"/>
      <c r="I181" s="25"/>
      <c r="J181" s="26"/>
      <c r="K181" s="25"/>
      <c r="L181" s="29">
        <f t="shared" ref="L181:N181" si="25">SUM(L173:L180)</f>
        <v>710287.83000000007</v>
      </c>
      <c r="M181" s="29">
        <f t="shared" si="25"/>
        <v>0</v>
      </c>
      <c r="N181" s="19">
        <f t="shared" si="25"/>
        <v>0</v>
      </c>
      <c r="O181" s="29">
        <f>SUM(O173:O180)</f>
        <v>710287.83000000007</v>
      </c>
    </row>
    <row r="182" spans="1:16" ht="38.25">
      <c r="A182" s="76">
        <v>10</v>
      </c>
      <c r="B182" s="64" t="s">
        <v>34</v>
      </c>
      <c r="C182" s="69" t="s">
        <v>20</v>
      </c>
      <c r="D182" s="56" t="s">
        <v>51</v>
      </c>
      <c r="E182" s="55">
        <v>261</v>
      </c>
      <c r="F182" s="54" t="s">
        <v>49</v>
      </c>
      <c r="G182" s="56">
        <v>261</v>
      </c>
      <c r="H182" s="54" t="s">
        <v>31</v>
      </c>
      <c r="I182" s="57"/>
      <c r="J182" s="54" t="s">
        <v>48</v>
      </c>
      <c r="K182" s="74" t="s">
        <v>61</v>
      </c>
      <c r="L182" s="63">
        <v>416081.66</v>
      </c>
      <c r="M182" s="81">
        <v>0</v>
      </c>
      <c r="N182" s="82">
        <v>132137.16</v>
      </c>
      <c r="O182" s="58">
        <f>N182+M182+L182</f>
        <v>548218.81999999995</v>
      </c>
    </row>
    <row r="183" spans="1:16">
      <c r="A183" s="34" t="s">
        <v>50</v>
      </c>
      <c r="B183" s="33"/>
      <c r="C183" s="33"/>
      <c r="D183" s="28"/>
      <c r="E183" s="27"/>
      <c r="F183" s="26"/>
      <c r="G183" s="28"/>
      <c r="H183" s="26"/>
      <c r="I183" s="33"/>
      <c r="J183" s="26"/>
      <c r="K183" s="33"/>
      <c r="L183" s="37">
        <f>SUM(L182)</f>
        <v>416081.66</v>
      </c>
      <c r="M183" s="29">
        <f>SUM(M182)</f>
        <v>0</v>
      </c>
      <c r="N183" s="29">
        <f>SUM(N182)</f>
        <v>132137.16</v>
      </c>
      <c r="O183" s="65">
        <f>SUM(O182)</f>
        <v>548218.81999999995</v>
      </c>
    </row>
    <row r="184" spans="1:16" ht="38.25">
      <c r="A184" s="77">
        <v>11</v>
      </c>
      <c r="B184" s="64" t="s">
        <v>34</v>
      </c>
      <c r="C184" s="69" t="s">
        <v>47</v>
      </c>
      <c r="D184" s="95" t="s">
        <v>106</v>
      </c>
      <c r="E184" s="55">
        <v>21901.5</v>
      </c>
      <c r="F184" s="54" t="s">
        <v>119</v>
      </c>
      <c r="G184" s="56" t="s">
        <v>57</v>
      </c>
      <c r="H184" s="54" t="s">
        <v>31</v>
      </c>
      <c r="I184" s="57"/>
      <c r="J184" s="54" t="s">
        <v>33</v>
      </c>
      <c r="K184" s="66" t="s">
        <v>41</v>
      </c>
      <c r="L184" s="63">
        <v>35491116.990000002</v>
      </c>
      <c r="M184" s="81">
        <v>0</v>
      </c>
      <c r="N184" s="82">
        <v>0</v>
      </c>
      <c r="O184" s="58">
        <f>SUM(L184:N184)</f>
        <v>35491116.990000002</v>
      </c>
    </row>
    <row r="185" spans="1:16">
      <c r="A185" s="71"/>
      <c r="B185" s="72"/>
      <c r="C185" s="72"/>
      <c r="D185" s="73"/>
      <c r="E185" s="27"/>
      <c r="F185" s="26"/>
      <c r="G185" s="28"/>
      <c r="H185" s="26"/>
      <c r="I185" s="33"/>
      <c r="J185" s="26"/>
      <c r="K185" s="33"/>
      <c r="L185" s="37">
        <f>SUM(L184)</f>
        <v>35491116.990000002</v>
      </c>
      <c r="M185" s="29">
        <f>SUM(M184)</f>
        <v>0</v>
      </c>
      <c r="N185" s="29">
        <f>SUM(N184)</f>
        <v>0</v>
      </c>
      <c r="O185" s="65">
        <f>SUM(L185:N185)</f>
        <v>35491116.990000002</v>
      </c>
    </row>
    <row r="186" spans="1:16" ht="38.25">
      <c r="A186" s="77">
        <v>12</v>
      </c>
      <c r="B186" s="64" t="s">
        <v>34</v>
      </c>
      <c r="C186" s="69" t="s">
        <v>47</v>
      </c>
      <c r="D186" s="70" t="s">
        <v>52</v>
      </c>
      <c r="E186" s="55">
        <v>203.7</v>
      </c>
      <c r="F186" s="54" t="s">
        <v>49</v>
      </c>
      <c r="G186" s="56">
        <v>203.7</v>
      </c>
      <c r="H186" s="54" t="s">
        <v>31</v>
      </c>
      <c r="I186" s="57"/>
      <c r="J186" s="54" t="s">
        <v>48</v>
      </c>
      <c r="K186" s="74" t="s">
        <v>62</v>
      </c>
      <c r="L186" s="63">
        <v>0</v>
      </c>
      <c r="M186" s="81">
        <v>0</v>
      </c>
      <c r="N186" s="82">
        <v>427862.84</v>
      </c>
      <c r="O186" s="58">
        <f>N186+M186+L186</f>
        <v>427862.84</v>
      </c>
    </row>
    <row r="187" spans="1:16">
      <c r="A187" s="34" t="s">
        <v>39</v>
      </c>
      <c r="B187" s="24"/>
      <c r="C187" s="25"/>
      <c r="D187" s="26"/>
      <c r="E187" s="30"/>
      <c r="F187" s="26"/>
      <c r="G187" s="28"/>
      <c r="H187" s="26"/>
      <c r="I187" s="25"/>
      <c r="J187" s="26"/>
      <c r="K187" s="25"/>
      <c r="L187" s="37">
        <f>SUM(L186)</f>
        <v>0</v>
      </c>
      <c r="M187" s="29">
        <v>0</v>
      </c>
      <c r="N187" s="37">
        <f>N186</f>
        <v>427862.84</v>
      </c>
      <c r="O187" s="29">
        <f>SUM(L187:N187)</f>
        <v>427862.84</v>
      </c>
    </row>
    <row r="188" spans="1:16" ht="16.5" thickBot="1">
      <c r="A188" s="50"/>
      <c r="B188" s="35" t="s">
        <v>38</v>
      </c>
      <c r="C188" s="51"/>
      <c r="D188" s="52"/>
      <c r="E188" s="36">
        <f>SUM(E83:E172)</f>
        <v>1300</v>
      </c>
      <c r="F188" s="79"/>
      <c r="G188" s="52"/>
      <c r="H188" s="52"/>
      <c r="I188" s="52"/>
      <c r="J188" s="52"/>
      <c r="K188" s="53"/>
      <c r="L188" s="60">
        <f t="shared" ref="L188:N188" si="26">L35+L57+L77+L103+L120+L140+L161+L172+L181+L183+L185+L187</f>
        <v>68608392.562000006</v>
      </c>
      <c r="M188" s="60">
        <f t="shared" si="26"/>
        <v>838000</v>
      </c>
      <c r="N188" s="118">
        <f t="shared" si="26"/>
        <v>2073607.44</v>
      </c>
      <c r="O188" s="60">
        <f>O35+O57+O77+O103+O120+O140+O161+O172+O181+O183+O185+O187</f>
        <v>71520000.002000004</v>
      </c>
    </row>
    <row r="190" spans="1:16">
      <c r="L190" s="97"/>
      <c r="M190" s="97"/>
      <c r="N190" s="119"/>
      <c r="O190" s="97"/>
    </row>
  </sheetData>
  <autoFilter ref="A12:N12"/>
  <mergeCells count="85">
    <mergeCell ref="K162:K167"/>
    <mergeCell ref="K168:K171"/>
    <mergeCell ref="A173:A180"/>
    <mergeCell ref="B173:B180"/>
    <mergeCell ref="C173:C180"/>
    <mergeCell ref="D173:D180"/>
    <mergeCell ref="E173:E180"/>
    <mergeCell ref="K173:K177"/>
    <mergeCell ref="K178:K180"/>
    <mergeCell ref="A162:A171"/>
    <mergeCell ref="B162:B171"/>
    <mergeCell ref="C162:C171"/>
    <mergeCell ref="D162:D171"/>
    <mergeCell ref="E162:E171"/>
    <mergeCell ref="K134:K139"/>
    <mergeCell ref="A141:A160"/>
    <mergeCell ref="B141:B160"/>
    <mergeCell ref="C141:C160"/>
    <mergeCell ref="D141:D160"/>
    <mergeCell ref="E141:E160"/>
    <mergeCell ref="K141:K148"/>
    <mergeCell ref="K149:K154"/>
    <mergeCell ref="K155:K160"/>
    <mergeCell ref="A121:A139"/>
    <mergeCell ref="B121:B139"/>
    <mergeCell ref="C121:C139"/>
    <mergeCell ref="D121:D139"/>
    <mergeCell ref="E121:E139"/>
    <mergeCell ref="K51:K56"/>
    <mergeCell ref="K46:K50"/>
    <mergeCell ref="K58:K63"/>
    <mergeCell ref="K121:K127"/>
    <mergeCell ref="K128:K133"/>
    <mergeCell ref="K64:K70"/>
    <mergeCell ref="K78:K84"/>
    <mergeCell ref="K90:K96"/>
    <mergeCell ref="K106:K116"/>
    <mergeCell ref="K85:K89"/>
    <mergeCell ref="A104:A119"/>
    <mergeCell ref="B104:B119"/>
    <mergeCell ref="A78:A102"/>
    <mergeCell ref="B78:B102"/>
    <mergeCell ref="G11:G12"/>
    <mergeCell ref="A58:A76"/>
    <mergeCell ref="B58:B76"/>
    <mergeCell ref="C104:C119"/>
    <mergeCell ref="D104:D119"/>
    <mergeCell ref="E104:E119"/>
    <mergeCell ref="C58:C76"/>
    <mergeCell ref="D58:D76"/>
    <mergeCell ref="E58:E76"/>
    <mergeCell ref="C78:C102"/>
    <mergeCell ref="E78:E102"/>
    <mergeCell ref="D78:D102"/>
    <mergeCell ref="K29:K34"/>
    <mergeCell ref="A36:A56"/>
    <mergeCell ref="B36:B56"/>
    <mergeCell ref="A14:A34"/>
    <mergeCell ref="B14:B34"/>
    <mergeCell ref="C14:C34"/>
    <mergeCell ref="D14:D34"/>
    <mergeCell ref="E14:E34"/>
    <mergeCell ref="C36:C56"/>
    <mergeCell ref="D36:D56"/>
    <mergeCell ref="E36:E56"/>
    <mergeCell ref="K14:K20"/>
    <mergeCell ref="K36:K42"/>
    <mergeCell ref="K21:K23"/>
    <mergeCell ref="K24:K28"/>
    <mergeCell ref="K43:K45"/>
    <mergeCell ref="A3:D3"/>
    <mergeCell ref="A4:D4"/>
    <mergeCell ref="A8:N8"/>
    <mergeCell ref="A9:N9"/>
    <mergeCell ref="L11:O11"/>
    <mergeCell ref="A11:A12"/>
    <mergeCell ref="B11:B12"/>
    <mergeCell ref="I11:I12"/>
    <mergeCell ref="K11:K12"/>
    <mergeCell ref="J11:J12"/>
    <mergeCell ref="C11:C12"/>
    <mergeCell ref="D11:D12"/>
    <mergeCell ref="E11:E12"/>
    <mergeCell ref="H11:H12"/>
    <mergeCell ref="F11:F12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Молчанов Сергей Валерьевич</dc:creator>
  <cp:lastModifiedBy>User</cp:lastModifiedBy>
  <cp:lastPrinted>2019-12-23T14:31:10Z</cp:lastPrinted>
  <dcterms:created xsi:type="dcterms:W3CDTF">2016-11-26T17:01:22Z</dcterms:created>
  <dcterms:modified xsi:type="dcterms:W3CDTF">2020-01-22T13:56:36Z</dcterms:modified>
</cp:coreProperties>
</file>